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B410223-FCB2-445D-BCD5-07D35CB3855D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ПТП" sheetId="1" r:id="rId1"/>
    <sheet name="ХУДДИС" sheetId="2" r:id="rId2"/>
    <sheet name="зоп2" sheetId="3" r:id="rId3"/>
    <sheet name="зоп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G20" i="4"/>
  <c r="H19" i="4"/>
  <c r="G19" i="4"/>
  <c r="I19" i="4" s="1"/>
  <c r="F19" i="4"/>
  <c r="F20" i="4" s="1"/>
  <c r="E19" i="4"/>
  <c r="E20" i="4" s="1"/>
  <c r="D19" i="4"/>
  <c r="J18" i="4"/>
  <c r="I18" i="4"/>
  <c r="J17" i="4"/>
  <c r="I17" i="4"/>
  <c r="H16" i="4"/>
  <c r="G16" i="4"/>
  <c r="F16" i="4"/>
  <c r="J16" i="4" s="1"/>
  <c r="D16" i="4"/>
  <c r="I16" i="4" s="1"/>
  <c r="J15" i="4"/>
  <c r="I15" i="4"/>
  <c r="J14" i="4"/>
  <c r="I14" i="4"/>
  <c r="J13" i="4"/>
  <c r="I13" i="4"/>
  <c r="I12" i="4"/>
  <c r="H12" i="4"/>
  <c r="G12" i="4"/>
  <c r="F12" i="4"/>
  <c r="J12" i="4" s="1"/>
  <c r="E12" i="4"/>
  <c r="D12" i="4"/>
  <c r="J11" i="4"/>
  <c r="I11" i="4"/>
  <c r="J10" i="4"/>
  <c r="I10" i="4"/>
  <c r="J9" i="4"/>
  <c r="I9" i="4"/>
  <c r="J8" i="4"/>
  <c r="I8" i="4"/>
  <c r="E8" i="4"/>
  <c r="J7" i="4"/>
  <c r="I7" i="4"/>
  <c r="J5" i="4"/>
  <c r="I5" i="4"/>
  <c r="J33" i="3"/>
  <c r="I33" i="3"/>
  <c r="J32" i="3"/>
  <c r="I32" i="3"/>
  <c r="J31" i="3"/>
  <c r="I31" i="3"/>
  <c r="J30" i="3"/>
  <c r="I30" i="3"/>
  <c r="J29" i="3"/>
  <c r="I29" i="3"/>
  <c r="D28" i="3"/>
  <c r="I28" i="3" s="1"/>
  <c r="J27" i="3"/>
  <c r="I27" i="3"/>
  <c r="J26" i="3"/>
  <c r="I26" i="3"/>
  <c r="H25" i="3"/>
  <c r="H34" i="3" s="1"/>
  <c r="G25" i="3"/>
  <c r="G34" i="3" s="1"/>
  <c r="E25" i="3"/>
  <c r="D25" i="3"/>
  <c r="J24" i="3"/>
  <c r="I24" i="3"/>
  <c r="J23" i="3"/>
  <c r="I23" i="3"/>
  <c r="H22" i="3"/>
  <c r="G22" i="3"/>
  <c r="I22" i="3" s="1"/>
  <c r="F22" i="3"/>
  <c r="F25" i="3" s="1"/>
  <c r="J25" i="3" s="1"/>
  <c r="E22" i="3"/>
  <c r="D22" i="3"/>
  <c r="J21" i="3"/>
  <c r="I21" i="3"/>
  <c r="J20" i="3"/>
  <c r="I20" i="3"/>
  <c r="I19" i="3"/>
  <c r="H19" i="3"/>
  <c r="G19" i="3"/>
  <c r="F19" i="3"/>
  <c r="J19" i="3" s="1"/>
  <c r="E19" i="3"/>
  <c r="D19" i="3"/>
  <c r="J18" i="3"/>
  <c r="I18" i="3"/>
  <c r="J17" i="3"/>
  <c r="I17" i="3"/>
  <c r="J16" i="3"/>
  <c r="I16" i="3"/>
  <c r="J15" i="3"/>
  <c r="I15" i="3"/>
  <c r="H14" i="3"/>
  <c r="I14" i="3" s="1"/>
  <c r="G14" i="3"/>
  <c r="F14" i="3"/>
  <c r="J14" i="3" s="1"/>
  <c r="E14" i="3"/>
  <c r="D14" i="3"/>
  <c r="D34" i="3" s="1"/>
  <c r="J13" i="3"/>
  <c r="I13" i="3"/>
  <c r="J12" i="3"/>
  <c r="I12" i="3"/>
  <c r="J11" i="3"/>
  <c r="I11" i="3"/>
  <c r="I10" i="3"/>
  <c r="H10" i="3"/>
  <c r="G10" i="3"/>
  <c r="F10" i="3"/>
  <c r="J10" i="3" s="1"/>
  <c r="E10" i="3"/>
  <c r="D10" i="3"/>
  <c r="J9" i="3"/>
  <c r="J8" i="3"/>
  <c r="H7" i="3"/>
  <c r="G7" i="3"/>
  <c r="I7" i="3" s="1"/>
  <c r="F7" i="3"/>
  <c r="J7" i="3" s="1"/>
  <c r="E7" i="3"/>
  <c r="D7" i="3"/>
  <c r="J6" i="3"/>
  <c r="I6" i="3"/>
  <c r="J5" i="3"/>
  <c r="I5" i="3"/>
  <c r="E26" i="2"/>
  <c r="I25" i="2"/>
  <c r="I24" i="2"/>
  <c r="I23" i="2"/>
  <c r="I22" i="2"/>
  <c r="I21" i="2"/>
  <c r="H20" i="2"/>
  <c r="H26" i="2" s="1"/>
  <c r="G20" i="2"/>
  <c r="G26" i="2" s="1"/>
  <c r="F20" i="2"/>
  <c r="F26" i="2" s="1"/>
  <c r="D20" i="2"/>
  <c r="D26" i="2" s="1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J40" i="1"/>
  <c r="I40" i="1"/>
  <c r="J38" i="1"/>
  <c r="I38" i="1"/>
  <c r="J37" i="1"/>
  <c r="I37" i="1"/>
  <c r="H36" i="1"/>
  <c r="I36" i="1" s="1"/>
  <c r="G36" i="1"/>
  <c r="F36" i="1"/>
  <c r="J36" i="1" s="1"/>
  <c r="E36" i="1"/>
  <c r="D36" i="1"/>
  <c r="J35" i="1"/>
  <c r="I35" i="1"/>
  <c r="J34" i="1"/>
  <c r="I34" i="1"/>
  <c r="J32" i="1"/>
  <c r="I32" i="1"/>
  <c r="I31" i="1"/>
  <c r="H31" i="1"/>
  <c r="G31" i="1"/>
  <c r="F31" i="1"/>
  <c r="J31" i="1" s="1"/>
  <c r="E31" i="1"/>
  <c r="D31" i="1"/>
  <c r="J30" i="1"/>
  <c r="I30" i="1"/>
  <c r="J29" i="1"/>
  <c r="I29" i="1"/>
  <c r="H28" i="1"/>
  <c r="I28" i="1" s="1"/>
  <c r="G28" i="1"/>
  <c r="F28" i="1"/>
  <c r="E28" i="1"/>
  <c r="D28" i="1"/>
  <c r="I27" i="1"/>
  <c r="I26" i="1"/>
  <c r="F26" i="1"/>
  <c r="J28" i="1" s="1"/>
  <c r="I25" i="1"/>
  <c r="I24" i="1"/>
  <c r="I23" i="1"/>
  <c r="H22" i="1"/>
  <c r="I22" i="1" s="1"/>
  <c r="G22" i="1"/>
  <c r="F22" i="1"/>
  <c r="E22" i="1"/>
  <c r="D22" i="1"/>
  <c r="I21" i="1"/>
  <c r="I20" i="1"/>
  <c r="I19" i="1"/>
  <c r="I18" i="1"/>
  <c r="H17" i="1"/>
  <c r="G17" i="1"/>
  <c r="I17" i="1" s="1"/>
  <c r="F17" i="1"/>
  <c r="D17" i="1"/>
  <c r="I16" i="1"/>
  <c r="I15" i="1"/>
  <c r="I14" i="1"/>
  <c r="I13" i="1"/>
  <c r="I12" i="1"/>
  <c r="I11" i="1"/>
  <c r="I10" i="1"/>
  <c r="I9" i="1"/>
  <c r="I8" i="1"/>
  <c r="I7" i="1"/>
  <c r="J26" i="2" l="1"/>
  <c r="I26" i="2"/>
  <c r="I34" i="3"/>
  <c r="J34" i="3"/>
  <c r="D20" i="4"/>
  <c r="J20" i="4" s="1"/>
  <c r="I25" i="3"/>
  <c r="J28" i="3"/>
  <c r="I20" i="2"/>
  <c r="J22" i="3"/>
  <c r="J19" i="4"/>
  <c r="J20" i="2"/>
  <c r="I20" i="4" l="1"/>
</calcChain>
</file>

<file path=xl/sharedStrings.xml><?xml version="1.0" encoding="utf-8"?>
<sst xmlns="http://schemas.openxmlformats.org/spreadsheetml/2006/main" count="263" uniqueCount="150">
  <si>
    <t>Звіт про підсумки навчання за І семестр 2023/24 н.р. ВХПТУ №5 м. Вінниці</t>
  </si>
  <si>
    <t>№ групи</t>
  </si>
  <si>
    <t>Предмети</t>
  </si>
  <si>
    <t>Викладачі</t>
  </si>
  <si>
    <t>Кількість учнів</t>
  </si>
  <si>
    <t>Показники</t>
  </si>
  <si>
    <t>І рівень</t>
  </si>
  <si>
    <t>ІІ рівень</t>
  </si>
  <si>
    <t>ІІІ рівень</t>
  </si>
  <si>
    <t>ІVрівень</t>
  </si>
  <si>
    <t>Кількість учнів ІІІ та ІVрівня, %</t>
  </si>
  <si>
    <t>Успішність</t>
  </si>
  <si>
    <t>Професійно-теоретична підготовка</t>
  </si>
  <si>
    <t>6,10,14,15,17,22,28</t>
  </si>
  <si>
    <t>Технологія опоряджувальних робіт</t>
  </si>
  <si>
    <t>Бричанський А. О.</t>
  </si>
  <si>
    <t>19, 11, 23, 4</t>
  </si>
  <si>
    <t>Обладнання та технологія зварювальних робіт</t>
  </si>
  <si>
    <t>Дремлюга С. О.</t>
  </si>
  <si>
    <t>4, 23</t>
  </si>
  <si>
    <t>Модуль обладнання та технолог зварюв робіт</t>
  </si>
  <si>
    <t>Техн мотажу сан-тех с-м</t>
  </si>
  <si>
    <t>Модуль технологія монтажу сан.-тех. систем</t>
  </si>
  <si>
    <t>МОДУЛЬ ТВХВ з дерева</t>
  </si>
  <si>
    <t>Присяжнюк Ю.М.</t>
  </si>
  <si>
    <t>ТВХВзДарева</t>
  </si>
  <si>
    <t>Присяжнюк Ю.М</t>
  </si>
  <si>
    <t>ТВХВзМЕТАЛУ</t>
  </si>
  <si>
    <t>Дизайн</t>
  </si>
  <si>
    <t>4,19,27</t>
  </si>
  <si>
    <t>Технологія мулярних робіт</t>
  </si>
  <si>
    <t>Панченко Б.С.</t>
  </si>
  <si>
    <t>Всього</t>
  </si>
  <si>
    <t>Сан-тех і зварюван</t>
  </si>
  <si>
    <t>10, 19</t>
  </si>
  <si>
    <t>Будівельне креслення</t>
  </si>
  <si>
    <t>Креслення і перспективи</t>
  </si>
  <si>
    <t>4, 11</t>
  </si>
  <si>
    <t>Креслення</t>
  </si>
  <si>
    <t>8,12,6,17,18,15,14</t>
  </si>
  <si>
    <t>Балюк Д.А.</t>
  </si>
  <si>
    <t>15,11,12,9,8,7,6</t>
  </si>
  <si>
    <t>ПДР</t>
  </si>
  <si>
    <t>Ізевлін В В</t>
  </si>
  <si>
    <t>Матеріалознавство</t>
  </si>
  <si>
    <t>Стешин Є. І.</t>
  </si>
  <si>
    <t>4, 9, 19, 23</t>
  </si>
  <si>
    <t>Дремлюга С.О.</t>
  </si>
  <si>
    <t>Лановий О.В.</t>
  </si>
  <si>
    <t>Всього матеріалознавство</t>
  </si>
  <si>
    <t>15,11,14,7,10,12</t>
  </si>
  <si>
    <t>Основи галузевої економіки</t>
  </si>
  <si>
    <t>Балюк Д. А.</t>
  </si>
  <si>
    <t>Осонови галузевої економіки</t>
  </si>
  <si>
    <t>Шпилюк Л. В.</t>
  </si>
  <si>
    <t>Всього основи галуз. економ.</t>
  </si>
  <si>
    <t>15,4,7,9,11</t>
  </si>
  <si>
    <t>Цифрові та інформаційні технології в професії</t>
  </si>
  <si>
    <t>Тименюк Д.В.</t>
  </si>
  <si>
    <t>Інформаційні технології</t>
  </si>
  <si>
    <t>Всього цифрові та інформ. технології</t>
  </si>
  <si>
    <t>6,7,8,9,11,12,15,23,28,17</t>
  </si>
  <si>
    <t>Охорона праці</t>
  </si>
  <si>
    <t>Білявський О.Б</t>
  </si>
  <si>
    <t>Технологія столярних робіт</t>
  </si>
  <si>
    <t>Основи рисунка</t>
  </si>
  <si>
    <t>Ковтун Л.М.</t>
  </si>
  <si>
    <t>Кількість учнівІІІ та ІVрівня, %</t>
  </si>
  <si>
    <t>Основи композиції</t>
  </si>
  <si>
    <t>Кучеренко Ю.С</t>
  </si>
  <si>
    <t>Технології</t>
  </si>
  <si>
    <t>Кольорознавство</t>
  </si>
  <si>
    <t>Живопис</t>
  </si>
  <si>
    <t>Перспектива</t>
  </si>
  <si>
    <t>Ліплення</t>
  </si>
  <si>
    <t>Шрифти</t>
  </si>
  <si>
    <t>Малюнок і основи композиції</t>
  </si>
  <si>
    <t>Технологія вхв з к</t>
  </si>
  <si>
    <t>Дизайн хв з к</t>
  </si>
  <si>
    <t>Рисунок</t>
  </si>
  <si>
    <t>Ліплення і  пластична анатомія</t>
  </si>
  <si>
    <t>Основи кольорознавства</t>
  </si>
  <si>
    <t>Муравко О.О.</t>
  </si>
  <si>
    <t>Декоративні та комукативні оформлення</t>
  </si>
  <si>
    <t>Креативні техніки</t>
  </si>
  <si>
    <t>Малюнок та основи ком.</t>
  </si>
  <si>
    <t>99.1</t>
  </si>
  <si>
    <t>Всього художні дисципліни</t>
  </si>
  <si>
    <t>8,12.9</t>
  </si>
  <si>
    <t>Інформатика</t>
  </si>
  <si>
    <t>1,4,22,6</t>
  </si>
  <si>
    <t>Шпилюк Л.В.</t>
  </si>
  <si>
    <t>1|4,5,22,23,3,18,28,8</t>
  </si>
  <si>
    <t>Українська мова</t>
  </si>
  <si>
    <t>Муравська Г.С.</t>
  </si>
  <si>
    <t xml:space="preserve"> </t>
  </si>
  <si>
    <t>12,9,6,7,17,26,3</t>
  </si>
  <si>
    <t>Цопа С.Г.</t>
  </si>
  <si>
    <t>Українська література</t>
  </si>
  <si>
    <t>Муравська Г. С.</t>
  </si>
  <si>
    <t>9,6,7,8,12,22,26,17</t>
  </si>
  <si>
    <t>3,18,8,</t>
  </si>
  <si>
    <t>Марчук З.В.</t>
  </si>
  <si>
    <t>6,7,8/12,9,1/4,22,23</t>
  </si>
  <si>
    <t>Зарубіжна література</t>
  </si>
  <si>
    <t>Фізика</t>
  </si>
  <si>
    <t>23,18,6</t>
  </si>
  <si>
    <t>Волинець З.Г.</t>
  </si>
  <si>
    <t>7,9,1,4,22,26,28,3,17</t>
  </si>
  <si>
    <t>Ніколіна С.М.</t>
  </si>
  <si>
    <t>Хімія</t>
  </si>
  <si>
    <t>6,7,8/12,1/4,22,23,3,18,1728,26</t>
  </si>
  <si>
    <t>Слободянюк С.О.</t>
  </si>
  <si>
    <t>7,23,18,3,26,8,12,9,6</t>
  </si>
  <si>
    <t>Біологія</t>
  </si>
  <si>
    <t>1/4, 22, 17, 28</t>
  </si>
  <si>
    <t>1,4,7,9</t>
  </si>
  <si>
    <t>Математика</t>
  </si>
  <si>
    <t>Шостак І. С.</t>
  </si>
  <si>
    <t>5,22,23,3,18,26,8,29</t>
  </si>
  <si>
    <t>Рябова Є.Т.</t>
  </si>
  <si>
    <t>Пауерліфтинг</t>
  </si>
  <si>
    <t>Цопа С.Л.</t>
  </si>
  <si>
    <t>Дернова Л. О.</t>
  </si>
  <si>
    <t>23.1/4,22,18,28,17,26</t>
  </si>
  <si>
    <t>Географія</t>
  </si>
  <si>
    <t>Пилявець М. С.</t>
  </si>
  <si>
    <t>Слободянюк С. О.</t>
  </si>
  <si>
    <t>Загальноосвітня підготовка (Блок 2)</t>
  </si>
  <si>
    <t>IVрівень</t>
  </si>
  <si>
    <t>,26,7</t>
  </si>
  <si>
    <t>Захист України</t>
  </si>
  <si>
    <t>Дернова Л.О.</t>
  </si>
  <si>
    <t>1,4,22,23,17,18,3,28,26(юнаки),8,12,9.6</t>
  </si>
  <si>
    <t>6,11,22,10,19,17,14</t>
  </si>
  <si>
    <t>Фізична культура</t>
  </si>
  <si>
    <t>Цопа С. Л.</t>
  </si>
  <si>
    <t>1,3,18,28,9,7,4,8,12,15,23</t>
  </si>
  <si>
    <t>Жеребков В. В.</t>
  </si>
  <si>
    <t>Громадянська освіта</t>
  </si>
  <si>
    <t>Лірник Л. А.</t>
  </si>
  <si>
    <t>6,7,8,12,9,22, 23,1,4</t>
  </si>
  <si>
    <t>Всесвітня історія</t>
  </si>
  <si>
    <t>17,18,28,7,8,12</t>
  </si>
  <si>
    <t>Історія України</t>
  </si>
  <si>
    <t>1,3,4,7,8,12,9,17,22,23,28,</t>
  </si>
  <si>
    <t>Іноземна мова</t>
  </si>
  <si>
    <t>Поліщук О.В.</t>
  </si>
  <si>
    <t>Титаренко В.В.</t>
  </si>
  <si>
    <t>Загальноосвітня підготовка (Блок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</si>
</sst>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\,m\,yy"/>
  </numFmts>
  <fonts count="27">
    <font>
      <sz val="10"/>
      <color rgb="FF000000"/>
      <name val="Arial"/>
      <scheme val="minor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name val="Arial"/>
    </font>
    <font>
      <sz val="8"/>
      <color rgb="FF000000"/>
      <name val="Times New Roman"/>
    </font>
    <font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&quot;Times New Roman&quot;"/>
    </font>
    <font>
      <sz val="10"/>
      <color rgb="FF000000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2"/>
      <color theme="1"/>
      <name val="Arial"/>
      <scheme val="minor"/>
    </font>
    <font>
      <sz val="10"/>
      <color rgb="FFFF0000"/>
      <name val="Arial"/>
    </font>
    <font>
      <b/>
      <sz val="14"/>
      <color theme="1"/>
      <name val="Times New Roman"/>
    </font>
    <font>
      <sz val="10"/>
      <color theme="1"/>
      <name val="Arial"/>
    </font>
    <font>
      <sz val="9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b/>
      <sz val="10"/>
      <color theme="1"/>
      <name val="Arial"/>
    </font>
    <font>
      <b/>
      <sz val="10"/>
      <color rgb="FF000000"/>
      <name val="Times New Roman"/>
    </font>
    <font>
      <b/>
      <sz val="9"/>
      <color rgb="FF000000"/>
      <name val="Times New Roman"/>
    </font>
    <font>
      <b/>
      <sz val="10"/>
      <color rgb="FF434343"/>
      <name val="Times New Roman"/>
    </font>
    <font>
      <sz val="10"/>
      <color rgb="FF434343"/>
      <name val="Times New Roman"/>
    </font>
    <font>
      <b/>
      <sz val="11"/>
      <color rgb="FF434343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BFBFBF"/>
        <bgColor rgb="FFBFBFBF"/>
      </patternFill>
    </fill>
    <fill>
      <patternFill patternType="solid">
        <fgColor rgb="FFB6DDE8"/>
        <bgColor rgb="FFB6DDE8"/>
      </patternFill>
    </fill>
    <fill>
      <patternFill patternType="solid">
        <fgColor rgb="FFE5E5E5"/>
        <bgColor rgb="FFE5E5E5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DBE5F1"/>
        <bgColor rgb="FFDBE5F1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80">
    <xf numFmtId="0" fontId="0" fillId="0" borderId="0" xfId="0" applyFont="1" applyAlignment="1"/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164" fontId="2" fillId="3" borderId="7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2" fontId="6" fillId="5" borderId="7" xfId="0" applyNumberFormat="1" applyFont="1" applyFill="1" applyBorder="1" applyAlignment="1">
      <alignment horizontal="center"/>
    </xf>
    <xf numFmtId="0" fontId="8" fillId="0" borderId="0" xfId="0" applyFont="1"/>
    <xf numFmtId="164" fontId="2" fillId="0" borderId="5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0" fontId="12" fillId="0" borderId="0" xfId="0" applyFont="1" applyAlignment="1"/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164" fontId="9" fillId="6" borderId="7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2" fontId="9" fillId="4" borderId="7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9" fillId="7" borderId="4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15" fillId="0" borderId="0" xfId="0" applyFont="1"/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9" fillId="8" borderId="7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17" fillId="0" borderId="0" xfId="0" applyFont="1"/>
    <xf numFmtId="0" fontId="4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10" borderId="9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0" xfId="0" applyFont="1"/>
    <xf numFmtId="0" fontId="18" fillId="0" borderId="4" xfId="0" applyFont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 wrapText="1"/>
    </xf>
    <xf numFmtId="0" fontId="18" fillId="3" borderId="9" xfId="0" applyFont="1" applyFill="1" applyBorder="1" applyAlignment="1">
      <alignment horizontal="center" wrapText="1"/>
    </xf>
    <xf numFmtId="0" fontId="23" fillId="11" borderId="9" xfId="0" applyFont="1" applyFill="1" applyBorder="1" applyAlignment="1">
      <alignment horizontal="center"/>
    </xf>
    <xf numFmtId="0" fontId="22" fillId="11" borderId="7" xfId="0" applyFont="1" applyFill="1" applyBorder="1" applyAlignment="1">
      <alignment horizontal="center"/>
    </xf>
    <xf numFmtId="0" fontId="22" fillId="11" borderId="7" xfId="0" applyFont="1" applyFill="1" applyBorder="1" applyAlignment="1">
      <alignment horizontal="center"/>
    </xf>
    <xf numFmtId="0" fontId="22" fillId="4" borderId="7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 wrapText="1"/>
    </xf>
    <xf numFmtId="0" fontId="25" fillId="3" borderId="7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4" fillId="4" borderId="7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8" fillId="6" borderId="16" xfId="0" applyFont="1" applyFill="1" applyBorder="1"/>
    <xf numFmtId="0" fontId="20" fillId="6" borderId="7" xfId="0" applyFont="1" applyFill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20" fillId="6" borderId="9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" fillId="0" borderId="3" xfId="0" applyFont="1" applyBorder="1"/>
    <xf numFmtId="0" fontId="9" fillId="7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4" xfId="0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6" fillId="2" borderId="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wrapText="1"/>
    </xf>
    <xf numFmtId="0" fontId="20" fillId="6" borderId="8" xfId="0" applyFont="1" applyFill="1" applyBorder="1" applyAlignment="1">
      <alignment horizontal="center"/>
    </xf>
    <xf numFmtId="0" fontId="3" fillId="0" borderId="14" xfId="0" applyFont="1" applyBorder="1"/>
    <xf numFmtId="0" fontId="2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3" fillId="12" borderId="1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6" fillId="11" borderId="11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14"/>
  <sheetViews>
    <sheetView workbookViewId="0">
      <selection sqref="A1:J2"/>
    </sheetView>
  </sheetViews>
  <sheetFormatPr defaultColWidth="12.6640625" defaultRowHeight="15" customHeight="1"/>
  <cols>
    <col min="1" max="1" width="20.109375" customWidth="1"/>
    <col min="2" max="2" width="32.77734375" customWidth="1"/>
    <col min="3" max="3" width="17.21875" customWidth="1"/>
    <col min="4" max="26" width="11" customWidth="1"/>
  </cols>
  <sheetData>
    <row r="1" spans="1:10" ht="15.75" customHeight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.7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5.75" customHeight="1">
      <c r="A3" s="149" t="s">
        <v>1</v>
      </c>
      <c r="B3" s="149" t="s">
        <v>2</v>
      </c>
      <c r="C3" s="149" t="s">
        <v>3</v>
      </c>
      <c r="D3" s="151" t="s">
        <v>4</v>
      </c>
      <c r="E3" s="152" t="s">
        <v>5</v>
      </c>
      <c r="F3" s="153"/>
      <c r="G3" s="153"/>
      <c r="H3" s="153"/>
      <c r="I3" s="153"/>
      <c r="J3" s="145"/>
    </row>
    <row r="4" spans="1:10" ht="15.75" customHeight="1">
      <c r="A4" s="150"/>
      <c r="B4" s="150"/>
      <c r="C4" s="150"/>
      <c r="D4" s="150"/>
      <c r="E4" s="1" t="s">
        <v>6</v>
      </c>
      <c r="F4" s="1" t="s">
        <v>7</v>
      </c>
      <c r="G4" s="1" t="s">
        <v>8</v>
      </c>
      <c r="H4" s="1" t="s">
        <v>9</v>
      </c>
      <c r="I4" s="2" t="s">
        <v>10</v>
      </c>
      <c r="J4" s="3" t="s">
        <v>11</v>
      </c>
    </row>
    <row r="5" spans="1:10" ht="15.75" customHeight="1">
      <c r="A5" s="4"/>
      <c r="B5" s="4"/>
      <c r="C5" s="4"/>
      <c r="D5" s="4"/>
      <c r="E5" s="5"/>
      <c r="F5" s="5"/>
      <c r="G5" s="5"/>
      <c r="H5" s="5"/>
      <c r="I5" s="5"/>
      <c r="J5" s="5"/>
    </row>
    <row r="6" spans="1:10" ht="15.75" customHeight="1">
      <c r="A6" s="154" t="s">
        <v>12</v>
      </c>
      <c r="B6" s="153"/>
      <c r="C6" s="153"/>
      <c r="D6" s="153"/>
      <c r="E6" s="153"/>
      <c r="F6" s="153"/>
      <c r="G6" s="153"/>
      <c r="H6" s="153"/>
      <c r="I6" s="153"/>
      <c r="J6" s="145"/>
    </row>
    <row r="7" spans="1:10" ht="15.75" customHeight="1">
      <c r="A7" s="6" t="s">
        <v>13</v>
      </c>
      <c r="B7" s="7" t="s">
        <v>14</v>
      </c>
      <c r="C7" s="7" t="s">
        <v>15</v>
      </c>
      <c r="D7" s="8">
        <v>255</v>
      </c>
      <c r="E7" s="7">
        <v>0</v>
      </c>
      <c r="F7" s="8">
        <v>38</v>
      </c>
      <c r="G7" s="8">
        <v>143</v>
      </c>
      <c r="H7" s="8">
        <v>74</v>
      </c>
      <c r="I7" s="9">
        <f t="shared" ref="I7:I8" si="0">(G7+H7)*100/D7</f>
        <v>85.098039215686271</v>
      </c>
      <c r="J7" s="7">
        <v>100</v>
      </c>
    </row>
    <row r="8" spans="1:10" ht="15.75" customHeight="1">
      <c r="A8" s="6" t="s">
        <v>16</v>
      </c>
      <c r="B8" s="10" t="s">
        <v>17</v>
      </c>
      <c r="C8" s="7" t="s">
        <v>18</v>
      </c>
      <c r="D8" s="8">
        <v>79</v>
      </c>
      <c r="E8" s="8">
        <v>3</v>
      </c>
      <c r="F8" s="8">
        <v>16</v>
      </c>
      <c r="G8" s="8">
        <v>49</v>
      </c>
      <c r="H8" s="8">
        <v>11</v>
      </c>
      <c r="I8" s="11">
        <f t="shared" si="0"/>
        <v>75.949367088607602</v>
      </c>
      <c r="J8" s="12">
        <v>96.2</v>
      </c>
    </row>
    <row r="9" spans="1:10" ht="15.75" customHeight="1">
      <c r="A9" s="6" t="s">
        <v>19</v>
      </c>
      <c r="B9" s="10" t="s">
        <v>20</v>
      </c>
      <c r="C9" s="1" t="s">
        <v>18</v>
      </c>
      <c r="D9" s="8">
        <v>34</v>
      </c>
      <c r="E9" s="7">
        <v>0</v>
      </c>
      <c r="F9" s="8">
        <v>11</v>
      </c>
      <c r="G9" s="8">
        <v>18</v>
      </c>
      <c r="H9" s="8">
        <v>5</v>
      </c>
      <c r="I9" s="11">
        <f>(G9+H9)/D9*100</f>
        <v>67.64705882352942</v>
      </c>
      <c r="J9" s="1">
        <v>100</v>
      </c>
    </row>
    <row r="10" spans="1:10" ht="15.75" customHeight="1">
      <c r="A10" s="13">
        <v>9</v>
      </c>
      <c r="B10" s="1" t="s">
        <v>21</v>
      </c>
      <c r="C10" s="1" t="s">
        <v>18</v>
      </c>
      <c r="D10" s="8">
        <v>24</v>
      </c>
      <c r="E10" s="1">
        <v>0</v>
      </c>
      <c r="F10" s="12">
        <v>12</v>
      </c>
      <c r="G10" s="12">
        <v>10</v>
      </c>
      <c r="H10" s="12">
        <v>2</v>
      </c>
      <c r="I10" s="9">
        <f t="shared" ref="I10:I32" si="1">(G10+H10)*100/D10</f>
        <v>50</v>
      </c>
      <c r="J10" s="1">
        <v>100</v>
      </c>
    </row>
    <row r="11" spans="1:10" ht="15.75" customHeight="1">
      <c r="A11" s="14">
        <v>23</v>
      </c>
      <c r="B11" s="15" t="s">
        <v>22</v>
      </c>
      <c r="C11" s="1" t="s">
        <v>18</v>
      </c>
      <c r="D11" s="8">
        <v>24</v>
      </c>
      <c r="E11" s="1">
        <v>0</v>
      </c>
      <c r="F11" s="12">
        <v>14</v>
      </c>
      <c r="G11" s="12">
        <v>8</v>
      </c>
      <c r="H11" s="12">
        <v>2</v>
      </c>
      <c r="I11" s="11">
        <f t="shared" si="1"/>
        <v>41.666666666666664</v>
      </c>
      <c r="J11" s="1">
        <v>100</v>
      </c>
    </row>
    <row r="12" spans="1:10" ht="15.75" customHeight="1">
      <c r="A12" s="13">
        <v>1</v>
      </c>
      <c r="B12" s="16" t="s">
        <v>23</v>
      </c>
      <c r="C12" s="12" t="s">
        <v>24</v>
      </c>
      <c r="D12" s="8">
        <v>11</v>
      </c>
      <c r="E12" s="1">
        <v>0</v>
      </c>
      <c r="F12" s="1"/>
      <c r="G12" s="12">
        <v>9</v>
      </c>
      <c r="H12" s="12">
        <v>2</v>
      </c>
      <c r="I12" s="11">
        <f t="shared" si="1"/>
        <v>100</v>
      </c>
      <c r="J12" s="1">
        <v>100</v>
      </c>
    </row>
    <row r="13" spans="1:10" ht="15.75" customHeight="1">
      <c r="A13" s="13">
        <v>1</v>
      </c>
      <c r="B13" s="16" t="s">
        <v>25</v>
      </c>
      <c r="C13" s="17" t="s">
        <v>26</v>
      </c>
      <c r="D13" s="18">
        <v>11</v>
      </c>
      <c r="E13" s="1">
        <v>0</v>
      </c>
      <c r="F13" s="1"/>
      <c r="G13" s="12">
        <v>9</v>
      </c>
      <c r="H13" s="12">
        <v>2</v>
      </c>
      <c r="I13" s="11">
        <f t="shared" si="1"/>
        <v>100</v>
      </c>
      <c r="J13" s="1">
        <v>100</v>
      </c>
    </row>
    <row r="14" spans="1:10" ht="15.75" customHeight="1">
      <c r="A14" s="13">
        <v>3</v>
      </c>
      <c r="B14" s="16" t="s">
        <v>27</v>
      </c>
      <c r="C14" s="17" t="s">
        <v>26</v>
      </c>
      <c r="D14" s="18">
        <v>30</v>
      </c>
      <c r="E14" s="12">
        <v>2</v>
      </c>
      <c r="F14" s="12">
        <v>14</v>
      </c>
      <c r="G14" s="12">
        <v>11</v>
      </c>
      <c r="H14" s="12">
        <v>3</v>
      </c>
      <c r="I14" s="11">
        <f t="shared" si="1"/>
        <v>46.666666666666664</v>
      </c>
      <c r="J14" s="1">
        <v>100</v>
      </c>
    </row>
    <row r="15" spans="1:10" ht="15.75" customHeight="1">
      <c r="A15" s="13">
        <v>3</v>
      </c>
      <c r="B15" s="16" t="s">
        <v>28</v>
      </c>
      <c r="C15" s="17" t="s">
        <v>26</v>
      </c>
      <c r="D15" s="18">
        <v>30</v>
      </c>
      <c r="E15" s="12">
        <v>2</v>
      </c>
      <c r="F15" s="12">
        <v>14</v>
      </c>
      <c r="G15" s="12">
        <v>12</v>
      </c>
      <c r="H15" s="12">
        <v>2</v>
      </c>
      <c r="I15" s="11">
        <f t="shared" si="1"/>
        <v>46.666666666666664</v>
      </c>
      <c r="J15" s="1">
        <v>100</v>
      </c>
    </row>
    <row r="16" spans="1:10" ht="15.75" customHeight="1">
      <c r="A16" s="14" t="s">
        <v>29</v>
      </c>
      <c r="B16" s="15" t="s">
        <v>30</v>
      </c>
      <c r="C16" s="1" t="s">
        <v>31</v>
      </c>
      <c r="D16" s="7">
        <v>59</v>
      </c>
      <c r="E16" s="1">
        <v>0</v>
      </c>
      <c r="F16" s="1"/>
      <c r="G16" s="1"/>
      <c r="H16" s="1"/>
      <c r="I16" s="11">
        <f t="shared" si="1"/>
        <v>0</v>
      </c>
      <c r="J16" s="1">
        <v>100</v>
      </c>
    </row>
    <row r="17" spans="1:26" ht="15.75" customHeight="1">
      <c r="A17" s="19" t="s">
        <v>32</v>
      </c>
      <c r="B17" s="20" t="s">
        <v>33</v>
      </c>
      <c r="C17" s="20" t="s">
        <v>18</v>
      </c>
      <c r="D17" s="20">
        <f>SUM(D7:D16)</f>
        <v>557</v>
      </c>
      <c r="E17" s="20">
        <v>0</v>
      </c>
      <c r="F17" s="20">
        <f t="shared" ref="F17:H17" si="2">SUM(F7:F16)</f>
        <v>119</v>
      </c>
      <c r="G17" s="20">
        <f t="shared" si="2"/>
        <v>269</v>
      </c>
      <c r="H17" s="20">
        <f t="shared" si="2"/>
        <v>103</v>
      </c>
      <c r="I17" s="21">
        <f t="shared" si="1"/>
        <v>66.786355475763017</v>
      </c>
      <c r="J17" s="20">
        <v>100</v>
      </c>
      <c r="K17" s="22"/>
    </row>
    <row r="18" spans="1:26" ht="15.75" customHeight="1">
      <c r="A18" s="13" t="s">
        <v>34</v>
      </c>
      <c r="B18" s="1" t="s">
        <v>35</v>
      </c>
      <c r="C18" s="1" t="s">
        <v>18</v>
      </c>
      <c r="D18" s="12">
        <v>38</v>
      </c>
      <c r="E18" s="12">
        <v>1</v>
      </c>
      <c r="F18" s="12">
        <v>5</v>
      </c>
      <c r="G18" s="12">
        <v>20</v>
      </c>
      <c r="H18" s="12">
        <v>12</v>
      </c>
      <c r="I18" s="23">
        <f t="shared" si="1"/>
        <v>84.21052631578948</v>
      </c>
      <c r="J18" s="12">
        <v>97.4</v>
      </c>
    </row>
    <row r="19" spans="1:26" ht="15.75" customHeight="1">
      <c r="A19" s="13">
        <v>3</v>
      </c>
      <c r="B19" s="12" t="s">
        <v>36</v>
      </c>
      <c r="C19" s="1" t="s">
        <v>18</v>
      </c>
      <c r="D19" s="12">
        <v>30</v>
      </c>
      <c r="E19" s="12">
        <v>2</v>
      </c>
      <c r="F19" s="12">
        <v>13</v>
      </c>
      <c r="G19" s="12">
        <v>7</v>
      </c>
      <c r="H19" s="12">
        <v>8</v>
      </c>
      <c r="I19" s="23">
        <f t="shared" si="1"/>
        <v>50</v>
      </c>
      <c r="J19" s="12">
        <v>93.3</v>
      </c>
    </row>
    <row r="20" spans="1:26" ht="15.75" customHeight="1">
      <c r="A20" s="13" t="s">
        <v>37</v>
      </c>
      <c r="B20" s="1" t="s">
        <v>38</v>
      </c>
      <c r="C20" s="1" t="s">
        <v>18</v>
      </c>
      <c r="D20" s="12">
        <v>32</v>
      </c>
      <c r="E20" s="12">
        <v>2</v>
      </c>
      <c r="F20" s="12">
        <v>7</v>
      </c>
      <c r="G20" s="12">
        <v>20</v>
      </c>
      <c r="H20" s="12">
        <v>12</v>
      </c>
      <c r="I20" s="23">
        <f t="shared" si="1"/>
        <v>100</v>
      </c>
      <c r="J20" s="12">
        <v>93.8</v>
      </c>
    </row>
    <row r="21" spans="1:26" ht="15.75" customHeight="1">
      <c r="A21" s="13" t="s">
        <v>39</v>
      </c>
      <c r="B21" s="12" t="s">
        <v>35</v>
      </c>
      <c r="C21" s="12" t="s">
        <v>40</v>
      </c>
      <c r="D21" s="12">
        <v>149</v>
      </c>
      <c r="E21" s="12">
        <v>1</v>
      </c>
      <c r="F21" s="12">
        <v>29</v>
      </c>
      <c r="G21" s="12">
        <v>86</v>
      </c>
      <c r="H21" s="12">
        <v>33</v>
      </c>
      <c r="I21" s="23">
        <f t="shared" si="1"/>
        <v>79.865771812080538</v>
      </c>
      <c r="J21" s="1">
        <v>100</v>
      </c>
    </row>
    <row r="22" spans="1:26" ht="15.75" customHeight="1">
      <c r="A22" s="24" t="s">
        <v>32</v>
      </c>
      <c r="B22" s="144" t="s">
        <v>38</v>
      </c>
      <c r="C22" s="145"/>
      <c r="D22" s="5">
        <f t="shared" ref="D22:H22" si="3">SUM(D18:D21)</f>
        <v>249</v>
      </c>
      <c r="E22" s="5">
        <f t="shared" si="3"/>
        <v>6</v>
      </c>
      <c r="F22" s="5">
        <f t="shared" si="3"/>
        <v>54</v>
      </c>
      <c r="G22" s="5">
        <f t="shared" si="3"/>
        <v>133</v>
      </c>
      <c r="H22" s="5">
        <f t="shared" si="3"/>
        <v>65</v>
      </c>
      <c r="I22" s="25">
        <f t="shared" si="1"/>
        <v>79.518072289156621</v>
      </c>
      <c r="J22" s="5">
        <v>100</v>
      </c>
    </row>
    <row r="23" spans="1:26" ht="15.75" customHeight="1">
      <c r="A23" s="13" t="s">
        <v>41</v>
      </c>
      <c r="B23" s="1" t="s">
        <v>42</v>
      </c>
      <c r="C23" s="7" t="s">
        <v>43</v>
      </c>
      <c r="D23" s="12">
        <v>144</v>
      </c>
      <c r="E23" s="12">
        <v>2</v>
      </c>
      <c r="F23" s="12">
        <v>8</v>
      </c>
      <c r="G23" s="12">
        <v>67</v>
      </c>
      <c r="H23" s="12">
        <v>67</v>
      </c>
      <c r="I23" s="1">
        <f t="shared" si="1"/>
        <v>93.055555555555557</v>
      </c>
      <c r="J23" s="1">
        <v>100</v>
      </c>
    </row>
    <row r="24" spans="1:26" ht="15.75" customHeight="1">
      <c r="A24" s="26"/>
      <c r="B24" s="1" t="s">
        <v>44</v>
      </c>
      <c r="C24" s="27" t="s">
        <v>45</v>
      </c>
      <c r="D24" s="12">
        <v>202</v>
      </c>
      <c r="E24" s="28">
        <v>5</v>
      </c>
      <c r="F24" s="28">
        <v>44</v>
      </c>
      <c r="G24" s="28">
        <v>114</v>
      </c>
      <c r="H24" s="28">
        <v>39</v>
      </c>
      <c r="I24" s="29">
        <f t="shared" si="1"/>
        <v>75.742574257425744</v>
      </c>
      <c r="J24" s="27">
        <v>100</v>
      </c>
    </row>
    <row r="25" spans="1:26" ht="15.75" customHeight="1">
      <c r="A25" s="30" t="s">
        <v>46</v>
      </c>
      <c r="B25" s="1" t="s">
        <v>44</v>
      </c>
      <c r="C25" s="1" t="s">
        <v>47</v>
      </c>
      <c r="D25" s="12">
        <v>79</v>
      </c>
      <c r="E25" s="28">
        <v>3</v>
      </c>
      <c r="F25" s="31">
        <v>18</v>
      </c>
      <c r="G25" s="28">
        <v>43</v>
      </c>
      <c r="H25" s="28">
        <v>15</v>
      </c>
      <c r="I25" s="29">
        <f t="shared" si="1"/>
        <v>73.417721518987335</v>
      </c>
      <c r="J25" s="28">
        <v>96.2</v>
      </c>
    </row>
    <row r="26" spans="1:26" ht="15.75" customHeight="1">
      <c r="A26" s="32">
        <v>43313</v>
      </c>
      <c r="B26" s="12" t="s">
        <v>44</v>
      </c>
      <c r="C26" s="12" t="s">
        <v>48</v>
      </c>
      <c r="D26" s="12">
        <v>49</v>
      </c>
      <c r="E26" s="28">
        <v>2</v>
      </c>
      <c r="F26" s="33">
        <f>F24+F25</f>
        <v>62</v>
      </c>
      <c r="G26" s="28">
        <v>18</v>
      </c>
      <c r="H26" s="28">
        <v>15</v>
      </c>
      <c r="I26" s="29">
        <f t="shared" si="1"/>
        <v>67.34693877551021</v>
      </c>
      <c r="J26" s="28">
        <v>95.9</v>
      </c>
    </row>
    <row r="27" spans="1:26" ht="15.75" customHeight="1">
      <c r="A27" s="34">
        <v>15</v>
      </c>
      <c r="B27" s="12" t="s">
        <v>44</v>
      </c>
      <c r="C27" s="12" t="s">
        <v>15</v>
      </c>
      <c r="D27" s="12">
        <v>21</v>
      </c>
      <c r="E27" s="28">
        <v>0</v>
      </c>
      <c r="F27" s="35">
        <v>1</v>
      </c>
      <c r="G27" s="28">
        <v>14</v>
      </c>
      <c r="H27" s="28">
        <v>5</v>
      </c>
      <c r="I27" s="29">
        <f t="shared" si="1"/>
        <v>90.476190476190482</v>
      </c>
      <c r="J27" s="28">
        <v>95.9</v>
      </c>
    </row>
    <row r="28" spans="1:26" ht="15.75" customHeight="1">
      <c r="A28" s="36"/>
      <c r="B28" s="37" t="s">
        <v>49</v>
      </c>
      <c r="C28" s="37"/>
      <c r="D28" s="37">
        <f>D24+D25</f>
        <v>281</v>
      </c>
      <c r="E28" s="37">
        <f t="shared" ref="E28:H28" si="4">E24+E230</f>
        <v>5</v>
      </c>
      <c r="F28" s="37">
        <f t="shared" si="4"/>
        <v>44</v>
      </c>
      <c r="G28" s="37">
        <f t="shared" si="4"/>
        <v>114</v>
      </c>
      <c r="H28" s="37">
        <f t="shared" si="4"/>
        <v>39</v>
      </c>
      <c r="I28" s="38">
        <f t="shared" si="1"/>
        <v>54.448398576512453</v>
      </c>
      <c r="J28" s="37">
        <f>(F26+G28+H28)*100/D28</f>
        <v>76.512455516014228</v>
      </c>
    </row>
    <row r="29" spans="1:26" ht="15.75" customHeight="1">
      <c r="A29" s="39" t="s">
        <v>50</v>
      </c>
      <c r="B29" s="40" t="s">
        <v>51</v>
      </c>
      <c r="C29" s="41" t="s">
        <v>52</v>
      </c>
      <c r="D29" s="42">
        <v>118</v>
      </c>
      <c r="E29" s="42">
        <v>3</v>
      </c>
      <c r="F29" s="42">
        <v>17</v>
      </c>
      <c r="G29" s="42">
        <v>69</v>
      </c>
      <c r="H29" s="43">
        <v>29</v>
      </c>
      <c r="I29" s="44">
        <f t="shared" si="1"/>
        <v>83.050847457627114</v>
      </c>
      <c r="J29" s="44">
        <f t="shared" ref="J29:J32" si="5">(F29+G29+H29)*100/D29</f>
        <v>97.457627118644069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5.75" customHeight="1">
      <c r="A30" s="46">
        <v>6</v>
      </c>
      <c r="B30" s="47" t="s">
        <v>53</v>
      </c>
      <c r="C30" s="48" t="s">
        <v>54</v>
      </c>
      <c r="D30" s="49">
        <v>22</v>
      </c>
      <c r="E30" s="50">
        <v>0</v>
      </c>
      <c r="F30" s="50">
        <v>2</v>
      </c>
      <c r="G30" s="50">
        <v>13</v>
      </c>
      <c r="H30" s="51">
        <v>7</v>
      </c>
      <c r="I30" s="44">
        <f t="shared" si="1"/>
        <v>90.909090909090907</v>
      </c>
      <c r="J30" s="44">
        <f t="shared" si="5"/>
        <v>100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5.75" customHeight="1">
      <c r="A31" s="52"/>
      <c r="B31" s="53" t="s">
        <v>55</v>
      </c>
      <c r="C31" s="54"/>
      <c r="D31" s="55">
        <f t="shared" ref="D31:H31" si="6">SUM(D29:D30)</f>
        <v>140</v>
      </c>
      <c r="E31" s="55">
        <f t="shared" si="6"/>
        <v>3</v>
      </c>
      <c r="F31" s="55">
        <f t="shared" si="6"/>
        <v>19</v>
      </c>
      <c r="G31" s="55">
        <f t="shared" si="6"/>
        <v>82</v>
      </c>
      <c r="H31" s="55">
        <f t="shared" si="6"/>
        <v>36</v>
      </c>
      <c r="I31" s="56">
        <f t="shared" si="1"/>
        <v>84.285714285714292</v>
      </c>
      <c r="J31" s="56">
        <f t="shared" si="5"/>
        <v>97.857142857142861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5.75" customHeight="1">
      <c r="A32" s="57" t="s">
        <v>56</v>
      </c>
      <c r="B32" s="58" t="s">
        <v>57</v>
      </c>
      <c r="C32" s="57" t="s">
        <v>54</v>
      </c>
      <c r="D32" s="48">
        <v>102</v>
      </c>
      <c r="E32" s="59">
        <v>2</v>
      </c>
      <c r="F32" s="59">
        <v>27</v>
      </c>
      <c r="G32" s="59">
        <v>49</v>
      </c>
      <c r="H32" s="59">
        <v>24</v>
      </c>
      <c r="I32" s="60">
        <f t="shared" si="1"/>
        <v>71.568627450980387</v>
      </c>
      <c r="J32" s="60">
        <f t="shared" si="5"/>
        <v>98.039215686274517</v>
      </c>
    </row>
    <row r="33" spans="1:10" ht="15.75" customHeight="1">
      <c r="A33" s="57"/>
      <c r="B33" s="58"/>
      <c r="C33" s="61"/>
      <c r="D33" s="48"/>
      <c r="E33" s="62"/>
      <c r="F33" s="59"/>
      <c r="G33" s="59"/>
      <c r="H33" s="59"/>
      <c r="I33" s="63"/>
      <c r="J33" s="63"/>
    </row>
    <row r="34" spans="1:10" ht="15.75" customHeight="1">
      <c r="A34" s="64">
        <v>8.1199999999999992</v>
      </c>
      <c r="B34" s="65" t="s">
        <v>57</v>
      </c>
      <c r="C34" s="66" t="s">
        <v>58</v>
      </c>
      <c r="D34" s="67">
        <v>32</v>
      </c>
      <c r="E34" s="68">
        <v>0</v>
      </c>
      <c r="F34" s="69">
        <v>13</v>
      </c>
      <c r="G34" s="69">
        <v>15</v>
      </c>
      <c r="H34" s="69">
        <v>4</v>
      </c>
      <c r="I34" s="70">
        <f t="shared" ref="I34:I38" si="7">(G34+H34)*100/D34</f>
        <v>59.375</v>
      </c>
      <c r="J34" s="70">
        <f t="shared" ref="J34:J38" si="8">(F34+G34+H34)*100/D34</f>
        <v>100</v>
      </c>
    </row>
    <row r="35" spans="1:10" ht="15.75" customHeight="1">
      <c r="A35" s="57">
        <v>10</v>
      </c>
      <c r="B35" s="71" t="s">
        <v>59</v>
      </c>
      <c r="C35" s="61" t="s">
        <v>58</v>
      </c>
      <c r="D35" s="48">
        <v>13</v>
      </c>
      <c r="E35" s="62">
        <v>0</v>
      </c>
      <c r="F35" s="59">
        <v>2</v>
      </c>
      <c r="G35" s="59">
        <v>6</v>
      </c>
      <c r="H35" s="59">
        <v>5</v>
      </c>
      <c r="I35" s="38">
        <f t="shared" si="7"/>
        <v>84.615384615384613</v>
      </c>
      <c r="J35" s="38">
        <f t="shared" si="8"/>
        <v>100</v>
      </c>
    </row>
    <row r="36" spans="1:10" ht="32.25" customHeight="1">
      <c r="A36" s="72"/>
      <c r="B36" s="73" t="s">
        <v>60</v>
      </c>
      <c r="C36" s="74"/>
      <c r="D36" s="75">
        <f t="shared" ref="D36:H36" si="9">SUM(D32:D35)</f>
        <v>147</v>
      </c>
      <c r="E36" s="55">
        <f t="shared" si="9"/>
        <v>2</v>
      </c>
      <c r="F36" s="55">
        <f t="shared" si="9"/>
        <v>42</v>
      </c>
      <c r="G36" s="55">
        <f t="shared" si="9"/>
        <v>70</v>
      </c>
      <c r="H36" s="55">
        <f t="shared" si="9"/>
        <v>33</v>
      </c>
      <c r="I36" s="56">
        <f t="shared" si="7"/>
        <v>70.068027210884352</v>
      </c>
      <c r="J36" s="56">
        <f t="shared" si="8"/>
        <v>98.639455782312922</v>
      </c>
    </row>
    <row r="37" spans="1:10" ht="24" customHeight="1">
      <c r="A37" s="64" t="s">
        <v>61</v>
      </c>
      <c r="B37" s="76" t="s">
        <v>62</v>
      </c>
      <c r="C37" s="64" t="s">
        <v>63</v>
      </c>
      <c r="D37" s="48">
        <v>212</v>
      </c>
      <c r="E37" s="59">
        <v>6</v>
      </c>
      <c r="F37" s="59">
        <v>38</v>
      </c>
      <c r="G37" s="59">
        <v>125</v>
      </c>
      <c r="H37" s="59">
        <v>43</v>
      </c>
      <c r="I37" s="63">
        <f t="shared" si="7"/>
        <v>79.245283018867923</v>
      </c>
      <c r="J37" s="63">
        <f t="shared" si="8"/>
        <v>97.169811320754718</v>
      </c>
    </row>
    <row r="38" spans="1:10" ht="24" customHeight="1">
      <c r="A38" s="77">
        <v>18.8</v>
      </c>
      <c r="B38" s="78" t="s">
        <v>64</v>
      </c>
      <c r="C38" s="62" t="s">
        <v>48</v>
      </c>
      <c r="D38" s="59">
        <v>38</v>
      </c>
      <c r="E38" s="59">
        <v>2</v>
      </c>
      <c r="F38" s="59">
        <v>10</v>
      </c>
      <c r="G38" s="59">
        <v>15</v>
      </c>
      <c r="H38" s="59">
        <v>11</v>
      </c>
      <c r="I38" s="60">
        <f t="shared" si="7"/>
        <v>68.421052631578945</v>
      </c>
      <c r="J38" s="60">
        <f t="shared" si="8"/>
        <v>94.736842105263165</v>
      </c>
    </row>
    <row r="39" spans="1:10" ht="15.75" customHeight="1">
      <c r="A39" s="79">
        <v>1</v>
      </c>
      <c r="B39" s="80" t="s">
        <v>65</v>
      </c>
      <c r="C39" s="81" t="s">
        <v>66</v>
      </c>
      <c r="D39" s="81">
        <v>11</v>
      </c>
      <c r="E39" s="81">
        <v>0</v>
      </c>
      <c r="F39" s="81">
        <v>0</v>
      </c>
      <c r="G39" s="81">
        <v>54</v>
      </c>
      <c r="H39" s="81">
        <v>46</v>
      </c>
      <c r="I39" s="82">
        <v>100</v>
      </c>
      <c r="J39" s="82">
        <v>100</v>
      </c>
    </row>
    <row r="40" spans="1:10" ht="15.75" customHeight="1">
      <c r="A40" s="83" t="s">
        <v>32</v>
      </c>
      <c r="B40" s="146" t="s">
        <v>12</v>
      </c>
      <c r="C40" s="145"/>
      <c r="D40" s="84">
        <v>1093</v>
      </c>
      <c r="E40" s="84">
        <v>11</v>
      </c>
      <c r="F40" s="84">
        <v>235</v>
      </c>
      <c r="G40" s="84">
        <v>625</v>
      </c>
      <c r="H40" s="84">
        <v>222</v>
      </c>
      <c r="I40" s="38">
        <f>(G40+H40)*100/D40</f>
        <v>77.49313815187557</v>
      </c>
      <c r="J40" s="38">
        <f>(F40+G40+H40)*100/D40</f>
        <v>98.993595608417195</v>
      </c>
    </row>
    <row r="41" spans="1:10" ht="15.7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15.7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15.7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</row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mergeCells count="9">
    <mergeCell ref="B22:C22"/>
    <mergeCell ref="B40:C40"/>
    <mergeCell ref="A1:J2"/>
    <mergeCell ref="A3:A4"/>
    <mergeCell ref="B3:B4"/>
    <mergeCell ref="C3:C4"/>
    <mergeCell ref="D3:D4"/>
    <mergeCell ref="E3:J3"/>
    <mergeCell ref="A6:J6"/>
  </mergeCells>
  <printOptions horizontalCentered="1" gridLines="1"/>
  <pageMargins left="0.7" right="0.7" top="0.75" bottom="0.75" header="0" footer="0"/>
  <pageSetup paperSize="9" scale="78" fitToWidth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J989"/>
  <sheetViews>
    <sheetView workbookViewId="0">
      <selection sqref="A1:J2"/>
    </sheetView>
  </sheetViews>
  <sheetFormatPr defaultColWidth="12.6640625" defaultRowHeight="15" customHeight="1"/>
  <cols>
    <col min="1" max="1" width="11" customWidth="1"/>
    <col min="2" max="2" width="24.44140625" customWidth="1"/>
    <col min="3" max="3" width="21.44140625" customWidth="1"/>
    <col min="4" max="26" width="11" customWidth="1"/>
  </cols>
  <sheetData>
    <row r="1" spans="1:10" ht="15.75" customHeight="1">
      <c r="A1" s="157" t="s">
        <v>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.7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5.75" customHeight="1">
      <c r="A3" s="158" t="s">
        <v>1</v>
      </c>
      <c r="B3" s="158" t="s">
        <v>2</v>
      </c>
      <c r="C3" s="158" t="s">
        <v>3</v>
      </c>
      <c r="D3" s="159" t="s">
        <v>4</v>
      </c>
      <c r="E3" s="160" t="s">
        <v>5</v>
      </c>
      <c r="F3" s="153"/>
      <c r="G3" s="153"/>
      <c r="H3" s="153"/>
      <c r="I3" s="153"/>
      <c r="J3" s="145"/>
    </row>
    <row r="4" spans="1:10" ht="15.75" customHeight="1">
      <c r="A4" s="150"/>
      <c r="B4" s="150"/>
      <c r="C4" s="150"/>
      <c r="D4" s="150"/>
      <c r="E4" s="86" t="s">
        <v>6</v>
      </c>
      <c r="F4" s="86" t="s">
        <v>7</v>
      </c>
      <c r="G4" s="86" t="s">
        <v>8</v>
      </c>
      <c r="H4" s="86" t="s">
        <v>9</v>
      </c>
      <c r="I4" s="87" t="s">
        <v>67</v>
      </c>
      <c r="J4" s="86" t="s">
        <v>11</v>
      </c>
    </row>
    <row r="5" spans="1:10" ht="15.75" customHeight="1">
      <c r="A5" s="88">
        <v>7</v>
      </c>
      <c r="B5" s="89" t="s">
        <v>68</v>
      </c>
      <c r="C5" s="86" t="s">
        <v>69</v>
      </c>
      <c r="D5" s="48">
        <v>24</v>
      </c>
      <c r="E5" s="86">
        <v>0</v>
      </c>
      <c r="F5" s="48">
        <v>1</v>
      </c>
      <c r="G5" s="48">
        <v>15</v>
      </c>
      <c r="H5" s="48">
        <v>9</v>
      </c>
      <c r="I5" s="86">
        <f t="shared" ref="I5:I20" si="0">(G5+H5)*100/D5</f>
        <v>100</v>
      </c>
      <c r="J5" s="86">
        <v>100</v>
      </c>
    </row>
    <row r="6" spans="1:10" ht="15.75" customHeight="1">
      <c r="A6" s="88">
        <v>7</v>
      </c>
      <c r="B6" s="90" t="s">
        <v>70</v>
      </c>
      <c r="C6" s="86" t="s">
        <v>69</v>
      </c>
      <c r="D6" s="48">
        <v>24</v>
      </c>
      <c r="E6" s="86">
        <v>0</v>
      </c>
      <c r="F6" s="48">
        <v>0</v>
      </c>
      <c r="G6" s="48">
        <v>17</v>
      </c>
      <c r="H6" s="48">
        <v>7</v>
      </c>
      <c r="I6" s="86">
        <f t="shared" si="0"/>
        <v>100</v>
      </c>
      <c r="J6" s="86">
        <v>100</v>
      </c>
    </row>
    <row r="7" spans="1:10" ht="15.75" customHeight="1">
      <c r="A7" s="88">
        <v>7</v>
      </c>
      <c r="B7" s="89" t="s">
        <v>71</v>
      </c>
      <c r="C7" s="86" t="s">
        <v>69</v>
      </c>
      <c r="D7" s="48">
        <v>24</v>
      </c>
      <c r="E7" s="86">
        <v>0</v>
      </c>
      <c r="F7" s="48">
        <v>1</v>
      </c>
      <c r="G7" s="48">
        <v>12</v>
      </c>
      <c r="H7" s="48">
        <v>11</v>
      </c>
      <c r="I7" s="86">
        <f t="shared" si="0"/>
        <v>95.833333333333329</v>
      </c>
      <c r="J7" s="86">
        <v>100</v>
      </c>
    </row>
    <row r="8" spans="1:10" ht="15.75" customHeight="1">
      <c r="A8" s="88">
        <v>7</v>
      </c>
      <c r="B8" s="89" t="s">
        <v>72</v>
      </c>
      <c r="C8" s="86" t="s">
        <v>69</v>
      </c>
      <c r="D8" s="86">
        <v>24</v>
      </c>
      <c r="E8" s="86">
        <v>0</v>
      </c>
      <c r="F8" s="48">
        <v>1</v>
      </c>
      <c r="G8" s="48">
        <v>11</v>
      </c>
      <c r="H8" s="48">
        <v>12</v>
      </c>
      <c r="I8" s="86">
        <f t="shared" si="0"/>
        <v>95.833333333333329</v>
      </c>
      <c r="J8" s="86">
        <v>100</v>
      </c>
    </row>
    <row r="9" spans="1:10" ht="15.75" customHeight="1">
      <c r="A9" s="88">
        <v>15</v>
      </c>
      <c r="B9" s="89" t="s">
        <v>73</v>
      </c>
      <c r="C9" s="86" t="s">
        <v>69</v>
      </c>
      <c r="D9" s="48">
        <v>20</v>
      </c>
      <c r="E9" s="86">
        <v>0</v>
      </c>
      <c r="F9" s="48">
        <v>1</v>
      </c>
      <c r="G9" s="48">
        <v>13</v>
      </c>
      <c r="H9" s="48">
        <v>5</v>
      </c>
      <c r="I9" s="86">
        <f t="shared" si="0"/>
        <v>90</v>
      </c>
      <c r="J9" s="86">
        <v>100</v>
      </c>
    </row>
    <row r="10" spans="1:10" ht="15.75" customHeight="1">
      <c r="A10" s="88">
        <v>15</v>
      </c>
      <c r="B10" s="89" t="s">
        <v>74</v>
      </c>
      <c r="C10" s="86" t="s">
        <v>69</v>
      </c>
      <c r="D10" s="48">
        <v>20</v>
      </c>
      <c r="E10" s="48">
        <v>0</v>
      </c>
      <c r="F10" s="48">
        <v>0</v>
      </c>
      <c r="G10" s="48">
        <v>13</v>
      </c>
      <c r="H10" s="48">
        <v>7</v>
      </c>
      <c r="I10" s="86">
        <f t="shared" si="0"/>
        <v>100</v>
      </c>
      <c r="J10" s="86">
        <v>100</v>
      </c>
    </row>
    <row r="11" spans="1:10" ht="15.75" customHeight="1">
      <c r="A11" s="88">
        <v>15</v>
      </c>
      <c r="B11" s="91" t="s">
        <v>75</v>
      </c>
      <c r="C11" s="86" t="s">
        <v>69</v>
      </c>
      <c r="D11" s="48">
        <v>20</v>
      </c>
      <c r="E11" s="48">
        <v>0</v>
      </c>
      <c r="F11" s="48">
        <v>0</v>
      </c>
      <c r="G11" s="48">
        <v>13</v>
      </c>
      <c r="H11" s="48">
        <v>7</v>
      </c>
      <c r="I11" s="86">
        <f t="shared" si="0"/>
        <v>100</v>
      </c>
      <c r="J11" s="86">
        <v>100</v>
      </c>
    </row>
    <row r="12" spans="1:10" ht="15.75" customHeight="1">
      <c r="A12" s="88">
        <v>14</v>
      </c>
      <c r="B12" s="89" t="s">
        <v>72</v>
      </c>
      <c r="C12" s="86" t="s">
        <v>69</v>
      </c>
      <c r="D12" s="48">
        <v>28</v>
      </c>
      <c r="E12" s="86">
        <v>1</v>
      </c>
      <c r="F12" s="48">
        <v>3</v>
      </c>
      <c r="G12" s="48">
        <v>15</v>
      </c>
      <c r="H12" s="48">
        <v>9</v>
      </c>
      <c r="I12" s="86">
        <f t="shared" si="0"/>
        <v>85.714285714285708</v>
      </c>
      <c r="J12" s="86">
        <v>100</v>
      </c>
    </row>
    <row r="13" spans="1:10" ht="15.75" customHeight="1">
      <c r="A13" s="88">
        <v>14</v>
      </c>
      <c r="B13" s="89" t="s">
        <v>76</v>
      </c>
      <c r="C13" s="86" t="s">
        <v>69</v>
      </c>
      <c r="D13" s="48">
        <v>28</v>
      </c>
      <c r="E13" s="48">
        <v>1</v>
      </c>
      <c r="F13" s="48">
        <v>3</v>
      </c>
      <c r="G13" s="48">
        <v>17</v>
      </c>
      <c r="H13" s="48">
        <v>7</v>
      </c>
      <c r="I13" s="86">
        <f t="shared" si="0"/>
        <v>85.714285714285708</v>
      </c>
      <c r="J13" s="86">
        <v>100</v>
      </c>
    </row>
    <row r="14" spans="1:10" ht="15.75" customHeight="1">
      <c r="A14" s="88">
        <v>1</v>
      </c>
      <c r="B14" s="91" t="s">
        <v>72</v>
      </c>
      <c r="C14" s="86" t="s">
        <v>69</v>
      </c>
      <c r="D14" s="48">
        <v>11</v>
      </c>
      <c r="E14" s="48">
        <v>0</v>
      </c>
      <c r="F14" s="48">
        <v>0</v>
      </c>
      <c r="G14" s="48">
        <v>8</v>
      </c>
      <c r="H14" s="48">
        <v>3</v>
      </c>
      <c r="I14" s="86">
        <f t="shared" si="0"/>
        <v>100</v>
      </c>
      <c r="J14" s="86">
        <v>100</v>
      </c>
    </row>
    <row r="15" spans="1:10" ht="15.75" customHeight="1">
      <c r="A15" s="88">
        <v>26</v>
      </c>
      <c r="B15" s="89" t="s">
        <v>77</v>
      </c>
      <c r="C15" s="86" t="s">
        <v>69</v>
      </c>
      <c r="D15" s="48">
        <v>25</v>
      </c>
      <c r="E15" s="48">
        <v>0</v>
      </c>
      <c r="F15" s="48">
        <v>5</v>
      </c>
      <c r="G15" s="48">
        <v>10</v>
      </c>
      <c r="H15" s="48">
        <v>10</v>
      </c>
      <c r="I15" s="86">
        <f t="shared" si="0"/>
        <v>80</v>
      </c>
      <c r="J15" s="86">
        <v>100</v>
      </c>
    </row>
    <row r="16" spans="1:10" ht="15.75" customHeight="1">
      <c r="A16" s="88">
        <v>26</v>
      </c>
      <c r="B16" s="89" t="s">
        <v>78</v>
      </c>
      <c r="C16" s="86" t="s">
        <v>69</v>
      </c>
      <c r="D16" s="48">
        <v>25</v>
      </c>
      <c r="E16" s="48">
        <v>0</v>
      </c>
      <c r="F16" s="48">
        <v>6</v>
      </c>
      <c r="G16" s="48">
        <v>12</v>
      </c>
      <c r="H16" s="48">
        <v>7</v>
      </c>
      <c r="I16" s="86">
        <f t="shared" si="0"/>
        <v>76</v>
      </c>
      <c r="J16" s="86">
        <v>100</v>
      </c>
    </row>
    <row r="17" spans="1:10" ht="15.75" customHeight="1">
      <c r="A17" s="88">
        <v>26</v>
      </c>
      <c r="B17" s="90" t="s">
        <v>79</v>
      </c>
      <c r="C17" s="86" t="s">
        <v>69</v>
      </c>
      <c r="D17" s="48">
        <v>25</v>
      </c>
      <c r="E17" s="86">
        <v>0</v>
      </c>
      <c r="F17" s="48">
        <v>8</v>
      </c>
      <c r="G17" s="48">
        <v>9</v>
      </c>
      <c r="H17" s="48">
        <v>8</v>
      </c>
      <c r="I17" s="86">
        <f t="shared" si="0"/>
        <v>68</v>
      </c>
      <c r="J17" s="86">
        <v>100</v>
      </c>
    </row>
    <row r="18" spans="1:10" ht="15.75" customHeight="1">
      <c r="A18" s="88">
        <v>26</v>
      </c>
      <c r="B18" s="90" t="s">
        <v>72</v>
      </c>
      <c r="C18" s="86" t="s">
        <v>69</v>
      </c>
      <c r="D18" s="48">
        <v>25</v>
      </c>
      <c r="E18" s="86">
        <v>0</v>
      </c>
      <c r="F18" s="48">
        <v>6</v>
      </c>
      <c r="G18" s="48">
        <v>10</v>
      </c>
      <c r="H18" s="48">
        <v>9</v>
      </c>
      <c r="I18" s="86">
        <f t="shared" si="0"/>
        <v>76</v>
      </c>
      <c r="J18" s="86">
        <v>100</v>
      </c>
    </row>
    <row r="19" spans="1:10" ht="18.75" customHeight="1">
      <c r="A19" s="88">
        <v>26</v>
      </c>
      <c r="B19" s="89" t="s">
        <v>80</v>
      </c>
      <c r="C19" s="86" t="s">
        <v>69</v>
      </c>
      <c r="D19" s="48">
        <v>25</v>
      </c>
      <c r="E19" s="86">
        <v>0</v>
      </c>
      <c r="F19" s="48">
        <v>7</v>
      </c>
      <c r="G19" s="48">
        <v>11</v>
      </c>
      <c r="H19" s="48">
        <v>7</v>
      </c>
      <c r="I19" s="86">
        <f t="shared" si="0"/>
        <v>72</v>
      </c>
      <c r="J19" s="86">
        <v>100</v>
      </c>
    </row>
    <row r="20" spans="1:10" ht="15.75" customHeight="1">
      <c r="A20" s="155"/>
      <c r="B20" s="145"/>
      <c r="C20" s="92" t="s">
        <v>69</v>
      </c>
      <c r="D20" s="38">
        <f>SUM(D3:D19)</f>
        <v>348</v>
      </c>
      <c r="E20" s="38">
        <v>0</v>
      </c>
      <c r="F20" s="38">
        <f t="shared" ref="F20:H20" si="1">SUM(F5:F19)</f>
        <v>42</v>
      </c>
      <c r="G20" s="38">
        <f t="shared" si="1"/>
        <v>186</v>
      </c>
      <c r="H20" s="38">
        <f t="shared" si="1"/>
        <v>118</v>
      </c>
      <c r="I20" s="38">
        <f t="shared" si="0"/>
        <v>87.356321839080465</v>
      </c>
      <c r="J20" s="38">
        <f>(F20+G20+H20)*100/D20</f>
        <v>99.425287356321846</v>
      </c>
    </row>
    <row r="21" spans="1:10" ht="15.75" customHeight="1">
      <c r="A21" s="88">
        <v>15</v>
      </c>
      <c r="B21" s="47" t="s">
        <v>81</v>
      </c>
      <c r="C21" s="86" t="s">
        <v>82</v>
      </c>
      <c r="D21" s="48">
        <v>20</v>
      </c>
      <c r="E21" s="86">
        <v>0</v>
      </c>
      <c r="F21" s="48">
        <v>0</v>
      </c>
      <c r="G21" s="48">
        <v>14</v>
      </c>
      <c r="H21" s="48">
        <v>6</v>
      </c>
      <c r="I21" s="86">
        <f t="shared" ref="I21:I24" si="2">(H21+G21)*100/D21</f>
        <v>100</v>
      </c>
      <c r="J21" s="86">
        <v>100</v>
      </c>
    </row>
    <row r="22" spans="1:10" ht="15.75" customHeight="1">
      <c r="A22" s="88">
        <v>10</v>
      </c>
      <c r="B22" s="47" t="s">
        <v>83</v>
      </c>
      <c r="C22" s="86" t="s">
        <v>82</v>
      </c>
      <c r="D22" s="48">
        <v>13</v>
      </c>
      <c r="E22" s="86">
        <v>0</v>
      </c>
      <c r="F22" s="48">
        <v>4</v>
      </c>
      <c r="G22" s="48">
        <v>3</v>
      </c>
      <c r="H22" s="48">
        <v>6</v>
      </c>
      <c r="I22" s="86">
        <f t="shared" si="2"/>
        <v>69.230769230769226</v>
      </c>
      <c r="J22" s="86">
        <v>100</v>
      </c>
    </row>
    <row r="23" spans="1:10" ht="15.75" customHeight="1">
      <c r="A23" s="88">
        <v>14</v>
      </c>
      <c r="B23" s="86" t="s">
        <v>84</v>
      </c>
      <c r="C23" s="86" t="s">
        <v>82</v>
      </c>
      <c r="D23" s="48">
        <v>28</v>
      </c>
      <c r="E23" s="48">
        <v>1</v>
      </c>
      <c r="F23" s="48">
        <v>9</v>
      </c>
      <c r="G23" s="48">
        <v>7</v>
      </c>
      <c r="H23" s="48">
        <v>11</v>
      </c>
      <c r="I23" s="86">
        <f t="shared" si="2"/>
        <v>64.285714285714292</v>
      </c>
      <c r="J23" s="48">
        <v>96.4</v>
      </c>
    </row>
    <row r="24" spans="1:10" ht="15.75" customHeight="1">
      <c r="A24" s="93">
        <v>15</v>
      </c>
      <c r="B24" s="86" t="s">
        <v>85</v>
      </c>
      <c r="C24" s="86" t="s">
        <v>82</v>
      </c>
      <c r="D24" s="48">
        <v>20</v>
      </c>
      <c r="E24" s="86">
        <v>0</v>
      </c>
      <c r="F24" s="48">
        <v>1</v>
      </c>
      <c r="G24" s="48">
        <v>14</v>
      </c>
      <c r="H24" s="48">
        <v>5</v>
      </c>
      <c r="I24" s="86">
        <f t="shared" si="2"/>
        <v>95</v>
      </c>
      <c r="J24" s="86">
        <v>100</v>
      </c>
    </row>
    <row r="25" spans="1:10" ht="15.75" customHeight="1">
      <c r="A25" s="155" t="s">
        <v>32</v>
      </c>
      <c r="B25" s="145"/>
      <c r="C25" s="38" t="s">
        <v>82</v>
      </c>
      <c r="D25" s="62">
        <v>76</v>
      </c>
      <c r="E25" s="82">
        <v>1</v>
      </c>
      <c r="F25" s="38">
        <v>20</v>
      </c>
      <c r="G25" s="38">
        <v>32</v>
      </c>
      <c r="H25" s="38">
        <v>29</v>
      </c>
      <c r="I25" s="38">
        <f t="shared" ref="I25:I26" si="3">(G25+H25)*100/D25</f>
        <v>80.263157894736835</v>
      </c>
      <c r="J25" s="82" t="s">
        <v>86</v>
      </c>
    </row>
    <row r="26" spans="1:10" ht="15.75" customHeight="1">
      <c r="A26" s="156" t="s">
        <v>87</v>
      </c>
      <c r="B26" s="153"/>
      <c r="C26" s="145"/>
      <c r="D26" s="94">
        <f t="shared" ref="D26:H26" si="4">D20+D25</f>
        <v>424</v>
      </c>
      <c r="E26" s="94">
        <f t="shared" si="4"/>
        <v>1</v>
      </c>
      <c r="F26" s="94">
        <f t="shared" si="4"/>
        <v>62</v>
      </c>
      <c r="G26" s="94">
        <f t="shared" si="4"/>
        <v>218</v>
      </c>
      <c r="H26" s="94">
        <f t="shared" si="4"/>
        <v>147</v>
      </c>
      <c r="I26" s="37">
        <f t="shared" si="3"/>
        <v>86.084905660377359</v>
      </c>
      <c r="J26" s="38">
        <f>(F26+G26+H26)*100/D26</f>
        <v>100.70754716981132</v>
      </c>
    </row>
    <row r="27" spans="1:10" ht="15.7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0" ht="15.7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ht="15.7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</row>
    <row r="30" spans="1:10" ht="15.7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10" ht="15.7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9">
    <mergeCell ref="A25:B25"/>
    <mergeCell ref="A26:C26"/>
    <mergeCell ref="A1:J2"/>
    <mergeCell ref="A3:A4"/>
    <mergeCell ref="B3:B4"/>
    <mergeCell ref="C3:C4"/>
    <mergeCell ref="D3:D4"/>
    <mergeCell ref="E3:J3"/>
    <mergeCell ref="A20:B20"/>
  </mergeCells>
  <printOptions horizontalCentered="1" gridLines="1"/>
  <pageMargins left="0.7" right="0.7" top="0.75" bottom="0.75" header="0" footer="0"/>
  <pageSetup paperSize="8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1000"/>
  <sheetViews>
    <sheetView workbookViewId="0">
      <selection sqref="A1:J2"/>
    </sheetView>
  </sheetViews>
  <sheetFormatPr defaultColWidth="12.6640625" defaultRowHeight="15" customHeight="1"/>
  <cols>
    <col min="1" max="1" width="21.44140625" customWidth="1"/>
    <col min="2" max="2" width="12.109375" customWidth="1"/>
    <col min="3" max="3" width="16" customWidth="1"/>
    <col min="4" max="26" width="11" customWidth="1"/>
  </cols>
  <sheetData>
    <row r="1" spans="1:26" ht="15.75" customHeight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95"/>
    </row>
    <row r="2" spans="1:26" ht="15.7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95"/>
    </row>
    <row r="3" spans="1:26" ht="15.75" customHeight="1">
      <c r="A3" s="161" t="s">
        <v>1</v>
      </c>
      <c r="B3" s="161" t="s">
        <v>2</v>
      </c>
      <c r="C3" s="161" t="s">
        <v>3</v>
      </c>
      <c r="D3" s="161" t="s">
        <v>4</v>
      </c>
      <c r="E3" s="162" t="s">
        <v>5</v>
      </c>
      <c r="F3" s="153"/>
      <c r="G3" s="153"/>
      <c r="H3" s="153"/>
      <c r="I3" s="153"/>
      <c r="J3" s="145"/>
      <c r="K3" s="95"/>
    </row>
    <row r="4" spans="1:26" ht="15.75" customHeight="1">
      <c r="A4" s="150"/>
      <c r="B4" s="150"/>
      <c r="C4" s="150"/>
      <c r="D4" s="150"/>
      <c r="E4" s="96" t="s">
        <v>6</v>
      </c>
      <c r="F4" s="96" t="s">
        <v>7</v>
      </c>
      <c r="G4" s="96" t="s">
        <v>8</v>
      </c>
      <c r="H4" s="96" t="s">
        <v>9</v>
      </c>
      <c r="I4" s="2" t="s">
        <v>67</v>
      </c>
      <c r="J4" s="96" t="s">
        <v>11</v>
      </c>
      <c r="K4" s="95"/>
    </row>
    <row r="5" spans="1:26" ht="15.75" customHeight="1">
      <c r="A5" s="97" t="s">
        <v>88</v>
      </c>
      <c r="B5" s="164" t="s">
        <v>89</v>
      </c>
      <c r="C5" s="98" t="s">
        <v>58</v>
      </c>
      <c r="D5" s="99">
        <v>56</v>
      </c>
      <c r="E5" s="100">
        <v>0</v>
      </c>
      <c r="F5" s="99">
        <v>28</v>
      </c>
      <c r="G5" s="99">
        <v>27</v>
      </c>
      <c r="H5" s="99">
        <v>1</v>
      </c>
      <c r="I5" s="100">
        <f t="shared" ref="I5:I7" si="0">(G5+H5)*100/D5</f>
        <v>50</v>
      </c>
      <c r="J5" s="100">
        <f t="shared" ref="J5:J34" si="1">(F5+G5+H5)*100/D5</f>
        <v>100</v>
      </c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5.75" customHeight="1">
      <c r="A6" s="97" t="s">
        <v>90</v>
      </c>
      <c r="B6" s="150"/>
      <c r="C6" s="99" t="s">
        <v>91</v>
      </c>
      <c r="D6" s="100">
        <v>70</v>
      </c>
      <c r="E6" s="99">
        <v>2</v>
      </c>
      <c r="F6" s="99">
        <v>25</v>
      </c>
      <c r="G6" s="99">
        <v>29</v>
      </c>
      <c r="H6" s="99">
        <v>14</v>
      </c>
      <c r="I6" s="100">
        <f t="shared" si="0"/>
        <v>61.428571428571431</v>
      </c>
      <c r="J6" s="100">
        <f t="shared" si="1"/>
        <v>97.142857142857139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15.75" customHeight="1">
      <c r="A7" s="101" t="s">
        <v>32</v>
      </c>
      <c r="B7" s="163" t="s">
        <v>89</v>
      </c>
      <c r="C7" s="145"/>
      <c r="D7" s="102">
        <f t="shared" ref="D7:E7" si="2">SUM(D5:D6)</f>
        <v>126</v>
      </c>
      <c r="E7" s="102">
        <f t="shared" si="2"/>
        <v>2</v>
      </c>
      <c r="F7" s="102">
        <f t="shared" ref="F7:H7" si="3">F5+F6</f>
        <v>53</v>
      </c>
      <c r="G7" s="102">
        <f t="shared" si="3"/>
        <v>56</v>
      </c>
      <c r="H7" s="102">
        <f t="shared" si="3"/>
        <v>15</v>
      </c>
      <c r="I7" s="103">
        <f t="shared" si="0"/>
        <v>56.349206349206348</v>
      </c>
      <c r="J7" s="102">
        <f t="shared" si="1"/>
        <v>98.412698412698418</v>
      </c>
      <c r="K7" s="85"/>
    </row>
    <row r="8" spans="1:26" ht="15.75" customHeight="1">
      <c r="A8" s="97" t="s">
        <v>92</v>
      </c>
      <c r="B8" s="165" t="s">
        <v>93</v>
      </c>
      <c r="C8" s="100" t="s">
        <v>94</v>
      </c>
      <c r="D8" s="99">
        <v>146</v>
      </c>
      <c r="E8" s="99">
        <v>7</v>
      </c>
      <c r="F8" s="99">
        <v>95</v>
      </c>
      <c r="G8" s="99">
        <v>41</v>
      </c>
      <c r="H8" s="99">
        <v>3</v>
      </c>
      <c r="I8" s="100">
        <v>29.6</v>
      </c>
      <c r="J8" s="100">
        <f t="shared" si="1"/>
        <v>95.205479452054789</v>
      </c>
      <c r="K8" s="85"/>
      <c r="L8" s="95" t="s">
        <v>95</v>
      </c>
    </row>
    <row r="9" spans="1:26" ht="15.75" customHeight="1">
      <c r="A9" s="97" t="s">
        <v>96</v>
      </c>
      <c r="B9" s="150"/>
      <c r="C9" s="100" t="s">
        <v>97</v>
      </c>
      <c r="D9" s="99">
        <v>151</v>
      </c>
      <c r="E9" s="99">
        <v>7</v>
      </c>
      <c r="F9" s="99">
        <v>101</v>
      </c>
      <c r="G9" s="99">
        <v>39</v>
      </c>
      <c r="H9" s="99">
        <v>4</v>
      </c>
      <c r="I9" s="100">
        <v>27.2</v>
      </c>
      <c r="J9" s="100">
        <f t="shared" si="1"/>
        <v>95.36423841059603</v>
      </c>
      <c r="K9" s="85"/>
    </row>
    <row r="10" spans="1:26" ht="15.75" customHeight="1">
      <c r="A10" s="104"/>
      <c r="B10" s="166" t="s">
        <v>93</v>
      </c>
      <c r="C10" s="145"/>
      <c r="D10" s="105">
        <f t="shared" ref="D10:H10" si="4">D8+D9</f>
        <v>297</v>
      </c>
      <c r="E10" s="105">
        <f t="shared" si="4"/>
        <v>14</v>
      </c>
      <c r="F10" s="105">
        <f t="shared" si="4"/>
        <v>196</v>
      </c>
      <c r="G10" s="105">
        <f t="shared" si="4"/>
        <v>80</v>
      </c>
      <c r="H10" s="105">
        <f t="shared" si="4"/>
        <v>7</v>
      </c>
      <c r="I10" s="105">
        <f t="shared" ref="I10:I34" si="5">(G10+H10)*100/D10</f>
        <v>29.292929292929294</v>
      </c>
      <c r="J10" s="105">
        <f t="shared" si="1"/>
        <v>95.28619528619528</v>
      </c>
      <c r="K10" s="85"/>
    </row>
    <row r="11" spans="1:26" ht="15.75" customHeight="1">
      <c r="A11" s="106">
        <v>23</v>
      </c>
      <c r="B11" s="165" t="s">
        <v>98</v>
      </c>
      <c r="C11" s="100" t="s">
        <v>99</v>
      </c>
      <c r="D11" s="99">
        <v>22</v>
      </c>
      <c r="E11" s="99">
        <v>1</v>
      </c>
      <c r="F11" s="99">
        <v>15</v>
      </c>
      <c r="G11" s="99">
        <v>6</v>
      </c>
      <c r="H11" s="100"/>
      <c r="I11" s="100">
        <f t="shared" si="5"/>
        <v>27.272727272727273</v>
      </c>
      <c r="J11" s="100">
        <f t="shared" si="1"/>
        <v>95.454545454545453</v>
      </c>
      <c r="K11" s="85"/>
    </row>
    <row r="12" spans="1:26" ht="15.75" customHeight="1">
      <c r="A12" s="97" t="s">
        <v>100</v>
      </c>
      <c r="B12" s="167"/>
      <c r="C12" s="100" t="s">
        <v>97</v>
      </c>
      <c r="D12" s="99">
        <v>176</v>
      </c>
      <c r="E12" s="99">
        <v>2</v>
      </c>
      <c r="F12" s="99">
        <v>100</v>
      </c>
      <c r="G12" s="99">
        <v>63</v>
      </c>
      <c r="H12" s="99">
        <v>11</v>
      </c>
      <c r="I12" s="100">
        <f t="shared" si="5"/>
        <v>42.045454545454547</v>
      </c>
      <c r="J12" s="100">
        <f t="shared" si="1"/>
        <v>98.86363636363636</v>
      </c>
      <c r="K12" s="85"/>
    </row>
    <row r="13" spans="1:26" ht="15.75" customHeight="1">
      <c r="A13" s="97" t="s">
        <v>101</v>
      </c>
      <c r="B13" s="150"/>
      <c r="C13" s="100" t="s">
        <v>102</v>
      </c>
      <c r="D13" s="99">
        <v>76</v>
      </c>
      <c r="E13" s="99">
        <v>2</v>
      </c>
      <c r="F13" s="99">
        <v>44</v>
      </c>
      <c r="G13" s="99">
        <v>25</v>
      </c>
      <c r="H13" s="99">
        <v>5</v>
      </c>
      <c r="I13" s="100">
        <f t="shared" si="5"/>
        <v>39.473684210526315</v>
      </c>
      <c r="J13" s="100">
        <f t="shared" si="1"/>
        <v>97.368421052631575</v>
      </c>
      <c r="K13" s="85"/>
    </row>
    <row r="14" spans="1:26" ht="15.75" customHeight="1">
      <c r="A14" s="101" t="s">
        <v>32</v>
      </c>
      <c r="B14" s="163" t="s">
        <v>98</v>
      </c>
      <c r="C14" s="145"/>
      <c r="D14" s="102">
        <f t="shared" ref="D14:H14" si="6">D11+D12+D13</f>
        <v>274</v>
      </c>
      <c r="E14" s="102">
        <f t="shared" si="6"/>
        <v>5</v>
      </c>
      <c r="F14" s="102">
        <f t="shared" si="6"/>
        <v>159</v>
      </c>
      <c r="G14" s="102">
        <f t="shared" si="6"/>
        <v>94</v>
      </c>
      <c r="H14" s="102">
        <f t="shared" si="6"/>
        <v>16</v>
      </c>
      <c r="I14" s="102">
        <f t="shared" si="5"/>
        <v>40.145985401459853</v>
      </c>
      <c r="J14" s="102">
        <f t="shared" si="1"/>
        <v>98.175182481751818</v>
      </c>
      <c r="K14" s="85"/>
    </row>
    <row r="15" spans="1:26" ht="30" customHeight="1">
      <c r="A15" s="107" t="s">
        <v>103</v>
      </c>
      <c r="B15" s="108" t="s">
        <v>104</v>
      </c>
      <c r="C15" s="100" t="s">
        <v>102</v>
      </c>
      <c r="D15" s="99">
        <v>174</v>
      </c>
      <c r="E15" s="99">
        <v>2</v>
      </c>
      <c r="F15" s="99">
        <v>95</v>
      </c>
      <c r="G15" s="99">
        <v>70</v>
      </c>
      <c r="H15" s="99">
        <v>7</v>
      </c>
      <c r="I15" s="100">
        <f t="shared" si="5"/>
        <v>44.252873563218394</v>
      </c>
      <c r="J15" s="100">
        <f t="shared" si="1"/>
        <v>98.850574712643677</v>
      </c>
      <c r="K15" s="85"/>
    </row>
    <row r="16" spans="1:26" ht="15.75" customHeight="1">
      <c r="A16" s="107">
        <v>8.1199999999999992</v>
      </c>
      <c r="B16" s="164" t="s">
        <v>105</v>
      </c>
      <c r="C16" s="109" t="s">
        <v>58</v>
      </c>
      <c r="D16" s="99">
        <v>32</v>
      </c>
      <c r="E16" s="99">
        <v>2</v>
      </c>
      <c r="F16" s="99">
        <v>21</v>
      </c>
      <c r="G16" s="99">
        <v>9</v>
      </c>
      <c r="H16" s="100">
        <v>0</v>
      </c>
      <c r="I16" s="100">
        <f t="shared" si="5"/>
        <v>28.125</v>
      </c>
      <c r="J16" s="100">
        <f t="shared" si="1"/>
        <v>93.75</v>
      </c>
      <c r="K16" s="8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15.75" customHeight="1">
      <c r="A17" s="107" t="s">
        <v>106</v>
      </c>
      <c r="B17" s="167"/>
      <c r="C17" s="109" t="s">
        <v>107</v>
      </c>
      <c r="D17" s="99">
        <v>67</v>
      </c>
      <c r="E17" s="99">
        <v>8</v>
      </c>
      <c r="F17" s="99">
        <v>43</v>
      </c>
      <c r="G17" s="99">
        <v>14</v>
      </c>
      <c r="H17" s="99">
        <v>2</v>
      </c>
      <c r="I17" s="100">
        <f t="shared" si="5"/>
        <v>23.880597014925375</v>
      </c>
      <c r="J17" s="100">
        <f t="shared" si="1"/>
        <v>88.059701492537314</v>
      </c>
      <c r="K17" s="85"/>
    </row>
    <row r="18" spans="1:26" ht="15.75" customHeight="1">
      <c r="A18" s="107" t="s">
        <v>108</v>
      </c>
      <c r="B18" s="150"/>
      <c r="C18" s="100" t="s">
        <v>109</v>
      </c>
      <c r="D18" s="99">
        <v>198</v>
      </c>
      <c r="E18" s="99">
        <v>35</v>
      </c>
      <c r="F18" s="99">
        <v>129</v>
      </c>
      <c r="G18" s="99">
        <v>34</v>
      </c>
      <c r="H18" s="100"/>
      <c r="I18" s="100">
        <f t="shared" si="5"/>
        <v>17.171717171717173</v>
      </c>
      <c r="J18" s="100">
        <f t="shared" si="1"/>
        <v>82.323232323232318</v>
      </c>
      <c r="K18" s="85"/>
    </row>
    <row r="19" spans="1:26" ht="15.75" customHeight="1">
      <c r="A19" s="101" t="s">
        <v>32</v>
      </c>
      <c r="B19" s="163" t="s">
        <v>105</v>
      </c>
      <c r="C19" s="145"/>
      <c r="D19" s="102">
        <f t="shared" ref="D19:H19" si="7">D16+D17+D18</f>
        <v>297</v>
      </c>
      <c r="E19" s="102">
        <f t="shared" si="7"/>
        <v>45</v>
      </c>
      <c r="F19" s="102">
        <f t="shared" si="7"/>
        <v>193</v>
      </c>
      <c r="G19" s="102">
        <f t="shared" si="7"/>
        <v>57</v>
      </c>
      <c r="H19" s="102">
        <f t="shared" si="7"/>
        <v>2</v>
      </c>
      <c r="I19" s="102">
        <f t="shared" si="5"/>
        <v>19.865319865319865</v>
      </c>
      <c r="J19" s="102">
        <f t="shared" si="1"/>
        <v>84.848484848484844</v>
      </c>
      <c r="K19" s="85"/>
    </row>
    <row r="20" spans="1:26" ht="15.75" customHeight="1">
      <c r="A20" s="107"/>
      <c r="B20" s="169" t="s">
        <v>110</v>
      </c>
      <c r="C20" s="3"/>
      <c r="D20" s="100">
        <v>0</v>
      </c>
      <c r="E20" s="100">
        <v>0</v>
      </c>
      <c r="F20" s="100">
        <v>0</v>
      </c>
      <c r="G20" s="100">
        <v>0</v>
      </c>
      <c r="H20" s="100"/>
      <c r="I20" s="100" t="e">
        <f t="shared" si="5"/>
        <v>#DIV/0!</v>
      </c>
      <c r="J20" s="100" t="e">
        <f t="shared" si="1"/>
        <v>#DIV/0!</v>
      </c>
      <c r="K20" s="85"/>
    </row>
    <row r="21" spans="1:26" ht="15.75" customHeight="1">
      <c r="A21" s="107" t="s">
        <v>111</v>
      </c>
      <c r="B21" s="150"/>
      <c r="C21" s="100" t="s">
        <v>112</v>
      </c>
      <c r="D21" s="99">
        <v>273</v>
      </c>
      <c r="E21" s="99">
        <v>22</v>
      </c>
      <c r="F21" s="99">
        <v>161</v>
      </c>
      <c r="G21" s="99">
        <v>74</v>
      </c>
      <c r="H21" s="99">
        <v>16</v>
      </c>
      <c r="I21" s="100">
        <f t="shared" si="5"/>
        <v>32.967032967032964</v>
      </c>
      <c r="J21" s="100">
        <f t="shared" si="1"/>
        <v>91.941391941391942</v>
      </c>
      <c r="K21" s="85"/>
    </row>
    <row r="22" spans="1:26" ht="15.75" customHeight="1">
      <c r="A22" s="101" t="s">
        <v>32</v>
      </c>
      <c r="B22" s="163" t="s">
        <v>110</v>
      </c>
      <c r="C22" s="145"/>
      <c r="D22" s="110">
        <f t="shared" ref="D22:H22" si="8">SUM(D20:D21)</f>
        <v>273</v>
      </c>
      <c r="E22" s="110">
        <f t="shared" si="8"/>
        <v>22</v>
      </c>
      <c r="F22" s="110">
        <f t="shared" si="8"/>
        <v>161</v>
      </c>
      <c r="G22" s="110">
        <f t="shared" si="8"/>
        <v>74</v>
      </c>
      <c r="H22" s="110">
        <f t="shared" si="8"/>
        <v>16</v>
      </c>
      <c r="I22" s="111">
        <f t="shared" si="5"/>
        <v>32.967032967032964</v>
      </c>
      <c r="J22" s="111">
        <f t="shared" si="1"/>
        <v>91.941391941391942</v>
      </c>
      <c r="K22" s="112"/>
    </row>
    <row r="23" spans="1:26" ht="15.75" customHeight="1">
      <c r="A23" s="113" t="s">
        <v>113</v>
      </c>
      <c r="B23" s="164" t="s">
        <v>114</v>
      </c>
      <c r="C23" s="3" t="s">
        <v>58</v>
      </c>
      <c r="D23" s="99">
        <v>203</v>
      </c>
      <c r="E23" s="99">
        <v>6</v>
      </c>
      <c r="F23" s="99">
        <v>100</v>
      </c>
      <c r="G23" s="99">
        <v>81</v>
      </c>
      <c r="H23" s="99">
        <v>13</v>
      </c>
      <c r="I23" s="100">
        <f t="shared" si="5"/>
        <v>46.305418719211822</v>
      </c>
      <c r="J23" s="100">
        <f t="shared" si="1"/>
        <v>95.566502463054192</v>
      </c>
      <c r="K23" s="85"/>
    </row>
    <row r="24" spans="1:26" ht="15.75" customHeight="1">
      <c r="A24" s="107" t="s">
        <v>115</v>
      </c>
      <c r="B24" s="150"/>
      <c r="C24" s="3" t="s">
        <v>112</v>
      </c>
      <c r="D24" s="99">
        <v>95</v>
      </c>
      <c r="E24" s="99">
        <v>12</v>
      </c>
      <c r="F24" s="99">
        <v>42</v>
      </c>
      <c r="G24" s="99">
        <v>39</v>
      </c>
      <c r="H24" s="99">
        <v>2</v>
      </c>
      <c r="I24" s="100">
        <f t="shared" si="5"/>
        <v>43.157894736842103</v>
      </c>
      <c r="J24" s="100">
        <f t="shared" si="1"/>
        <v>87.368421052631575</v>
      </c>
      <c r="K24" s="85"/>
    </row>
    <row r="25" spans="1:26" ht="15.75" customHeight="1">
      <c r="A25" s="101"/>
      <c r="B25" s="163" t="s">
        <v>114</v>
      </c>
      <c r="C25" s="145"/>
      <c r="D25" s="102">
        <f>D23+D24</f>
        <v>298</v>
      </c>
      <c r="E25" s="102">
        <f t="shared" ref="E25:H25" si="9">E22+E23+E24</f>
        <v>40</v>
      </c>
      <c r="F25" s="102">
        <f t="shared" si="9"/>
        <v>303</v>
      </c>
      <c r="G25" s="102">
        <f t="shared" si="9"/>
        <v>194</v>
      </c>
      <c r="H25" s="102">
        <f t="shared" si="9"/>
        <v>31</v>
      </c>
      <c r="I25" s="102">
        <f t="shared" si="5"/>
        <v>75.503355704697981</v>
      </c>
      <c r="J25" s="102">
        <f t="shared" si="1"/>
        <v>177.18120805369128</v>
      </c>
      <c r="K25" s="85"/>
    </row>
    <row r="26" spans="1:26" ht="15.75" customHeight="1">
      <c r="A26" s="114" t="s">
        <v>116</v>
      </c>
      <c r="B26" s="169" t="s">
        <v>117</v>
      </c>
      <c r="C26" s="99" t="s">
        <v>118</v>
      </c>
      <c r="D26" s="100">
        <v>71</v>
      </c>
      <c r="E26" s="99">
        <v>1</v>
      </c>
      <c r="F26" s="99">
        <v>60</v>
      </c>
      <c r="G26" s="99">
        <v>10</v>
      </c>
      <c r="H26" s="100"/>
      <c r="I26" s="100">
        <f t="shared" si="5"/>
        <v>14.084507042253522</v>
      </c>
      <c r="J26" s="100">
        <f t="shared" si="1"/>
        <v>98.591549295774641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5.75" customHeight="1">
      <c r="A27" s="115" t="s">
        <v>119</v>
      </c>
      <c r="B27" s="150"/>
      <c r="C27" s="100" t="s">
        <v>120</v>
      </c>
      <c r="D27" s="99">
        <v>179</v>
      </c>
      <c r="E27" s="99">
        <v>0</v>
      </c>
      <c r="F27" s="99">
        <v>157</v>
      </c>
      <c r="G27" s="99">
        <v>22</v>
      </c>
      <c r="H27" s="100"/>
      <c r="I27" s="100">
        <f t="shared" si="5"/>
        <v>12.29050279329609</v>
      </c>
      <c r="J27" s="100">
        <f t="shared" si="1"/>
        <v>100</v>
      </c>
      <c r="K27" s="85"/>
    </row>
    <row r="28" spans="1:26" ht="15.75" customHeight="1">
      <c r="A28" s="101" t="s">
        <v>32</v>
      </c>
      <c r="B28" s="163" t="s">
        <v>117</v>
      </c>
      <c r="C28" s="145"/>
      <c r="D28" s="102">
        <f>D26+D27</f>
        <v>250</v>
      </c>
      <c r="E28" s="102">
        <v>1</v>
      </c>
      <c r="F28" s="110">
        <v>217</v>
      </c>
      <c r="G28" s="110">
        <v>32</v>
      </c>
      <c r="H28" s="110">
        <v>0</v>
      </c>
      <c r="I28" s="102">
        <f t="shared" si="5"/>
        <v>12.8</v>
      </c>
      <c r="J28" s="102">
        <f t="shared" si="1"/>
        <v>99.6</v>
      </c>
      <c r="K28" s="85"/>
    </row>
    <row r="29" spans="1:26" ht="15.75" customHeight="1">
      <c r="A29" s="116">
        <v>10.14</v>
      </c>
      <c r="B29" s="168" t="s">
        <v>121</v>
      </c>
      <c r="C29" s="117" t="s">
        <v>122</v>
      </c>
      <c r="D29" s="12">
        <v>39</v>
      </c>
      <c r="E29" s="1"/>
      <c r="F29" s="12">
        <v>1</v>
      </c>
      <c r="G29" s="12">
        <v>14</v>
      </c>
      <c r="H29" s="12">
        <v>24</v>
      </c>
      <c r="I29" s="100">
        <f t="shared" si="5"/>
        <v>97.435897435897431</v>
      </c>
      <c r="J29" s="100">
        <f t="shared" si="1"/>
        <v>100</v>
      </c>
      <c r="K29" s="85"/>
    </row>
    <row r="30" spans="1:26" ht="15.75" customHeight="1">
      <c r="A30" s="107">
        <v>26</v>
      </c>
      <c r="B30" s="150"/>
      <c r="C30" s="12" t="s">
        <v>123</v>
      </c>
      <c r="D30" s="12">
        <v>18</v>
      </c>
      <c r="E30" s="1"/>
      <c r="F30" s="12"/>
      <c r="G30" s="12">
        <v>6</v>
      </c>
      <c r="H30" s="12">
        <v>12</v>
      </c>
      <c r="I30" s="100">
        <f t="shared" si="5"/>
        <v>100</v>
      </c>
      <c r="J30" s="100">
        <f t="shared" si="1"/>
        <v>100</v>
      </c>
      <c r="K30" s="85"/>
    </row>
    <row r="31" spans="1:26" ht="15.75" customHeight="1">
      <c r="A31" s="118" t="s">
        <v>32</v>
      </c>
      <c r="B31" s="170" t="s">
        <v>121</v>
      </c>
      <c r="C31" s="145"/>
      <c r="D31" s="119">
        <v>57</v>
      </c>
      <c r="E31" s="20">
        <v>0</v>
      </c>
      <c r="F31" s="20">
        <v>1</v>
      </c>
      <c r="G31" s="119">
        <v>20</v>
      </c>
      <c r="H31" s="119">
        <v>36</v>
      </c>
      <c r="I31" s="102">
        <f t="shared" si="5"/>
        <v>98.245614035087726</v>
      </c>
      <c r="J31" s="102">
        <f t="shared" si="1"/>
        <v>100</v>
      </c>
      <c r="K31" s="85"/>
    </row>
    <row r="32" spans="1:26" ht="15.75" customHeight="1">
      <c r="A32" s="97" t="s">
        <v>124</v>
      </c>
      <c r="B32" s="168" t="s">
        <v>125</v>
      </c>
      <c r="C32" s="1" t="s">
        <v>126</v>
      </c>
      <c r="D32" s="12">
        <v>142</v>
      </c>
      <c r="E32" s="12">
        <v>26</v>
      </c>
      <c r="F32" s="12">
        <v>73</v>
      </c>
      <c r="G32" s="12">
        <v>43</v>
      </c>
      <c r="H32" s="12">
        <v>0</v>
      </c>
      <c r="I32" s="100">
        <f t="shared" si="5"/>
        <v>30.281690140845072</v>
      </c>
      <c r="J32" s="100">
        <f t="shared" si="1"/>
        <v>81.690140845070417</v>
      </c>
      <c r="K32" s="22"/>
    </row>
    <row r="33" spans="1:11" ht="15.75" customHeight="1">
      <c r="A33" s="98">
        <v>3</v>
      </c>
      <c r="B33" s="150"/>
      <c r="C33" s="1" t="s">
        <v>127</v>
      </c>
      <c r="D33" s="1">
        <v>30</v>
      </c>
      <c r="E33" s="1"/>
      <c r="F33" s="1"/>
      <c r="G33" s="1"/>
      <c r="H33" s="1"/>
      <c r="I33" s="100">
        <f t="shared" si="5"/>
        <v>0</v>
      </c>
      <c r="J33" s="100">
        <f t="shared" si="1"/>
        <v>0</v>
      </c>
      <c r="K33" s="22"/>
    </row>
    <row r="34" spans="1:11" ht="15.75" customHeight="1">
      <c r="A34" s="19" t="s">
        <v>32</v>
      </c>
      <c r="B34" s="171" t="s">
        <v>128</v>
      </c>
      <c r="C34" s="145"/>
      <c r="D34" s="20">
        <f>D7+D10+D14+D19+D22+D25+D28+D31+D32</f>
        <v>2014</v>
      </c>
      <c r="E34" s="102">
        <v>170</v>
      </c>
      <c r="F34" s="102">
        <v>1330</v>
      </c>
      <c r="G34" s="102">
        <f t="shared" ref="G34:H34" si="10">G32+G31+G28+G25+G22+G19+G14+G10+G7</f>
        <v>650</v>
      </c>
      <c r="H34" s="102">
        <f t="shared" si="10"/>
        <v>123</v>
      </c>
      <c r="I34" s="102">
        <f t="shared" si="5"/>
        <v>38.381330685203572</v>
      </c>
      <c r="J34" s="102">
        <f t="shared" si="1"/>
        <v>104.41906653426018</v>
      </c>
      <c r="K34" s="85"/>
    </row>
    <row r="35" spans="1:11" ht="15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85"/>
    </row>
    <row r="36" spans="1:11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85"/>
    </row>
    <row r="37" spans="1:11" ht="15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85"/>
    </row>
    <row r="38" spans="1:11" ht="15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85"/>
    </row>
    <row r="39" spans="1:11" ht="15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85"/>
    </row>
    <row r="40" spans="1:11" ht="15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85"/>
    </row>
    <row r="41" spans="1:11" ht="15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85"/>
    </row>
    <row r="42" spans="1:11" ht="15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85"/>
    </row>
    <row r="43" spans="1:11" ht="15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85"/>
    </row>
    <row r="44" spans="1:11" ht="15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85"/>
    </row>
    <row r="45" spans="1:11" ht="15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85"/>
    </row>
    <row r="46" spans="1:11" ht="15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85"/>
    </row>
    <row r="47" spans="1:11" ht="15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B34:C34"/>
    <mergeCell ref="B14:C14"/>
    <mergeCell ref="B16:B18"/>
    <mergeCell ref="B19:C19"/>
    <mergeCell ref="B29:B30"/>
    <mergeCell ref="B32:B33"/>
    <mergeCell ref="B20:B21"/>
    <mergeCell ref="B22:C22"/>
    <mergeCell ref="B23:B24"/>
    <mergeCell ref="B25:C25"/>
    <mergeCell ref="B26:B27"/>
    <mergeCell ref="B28:C28"/>
    <mergeCell ref="B31:C31"/>
    <mergeCell ref="B7:C7"/>
    <mergeCell ref="B5:B6"/>
    <mergeCell ref="B8:B9"/>
    <mergeCell ref="B10:C10"/>
    <mergeCell ref="B11:B13"/>
    <mergeCell ref="A1:J2"/>
    <mergeCell ref="A3:A4"/>
    <mergeCell ref="B3:B4"/>
    <mergeCell ref="C3:C4"/>
    <mergeCell ref="D3:D4"/>
    <mergeCell ref="E3:J3"/>
  </mergeCells>
  <printOptions horizontalCentered="1" gridLines="1"/>
  <pageMargins left="0.7" right="0.7" top="0.75" bottom="0.75" header="0" footer="0"/>
  <pageSetup paperSize="9" scale="90" fitToHeight="0" pageOrder="overThenDown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K1000"/>
  <sheetViews>
    <sheetView tabSelected="1" workbookViewId="0">
      <selection activeCell="L18" sqref="L18"/>
    </sheetView>
  </sheetViews>
  <sheetFormatPr defaultColWidth="12.6640625" defaultRowHeight="15" customHeight="1"/>
  <cols>
    <col min="1" max="1" width="18.21875" customWidth="1"/>
    <col min="2" max="2" width="16.33203125" customWidth="1"/>
    <col min="3" max="3" width="15.109375" customWidth="1"/>
    <col min="4" max="26" width="11" customWidth="1"/>
  </cols>
  <sheetData>
    <row r="1" spans="1:11" ht="15.75" customHeight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22"/>
    </row>
    <row r="2" spans="1:11" ht="15.7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22"/>
    </row>
    <row r="3" spans="1:11" ht="15.75" customHeight="1">
      <c r="A3" s="176" t="s">
        <v>1</v>
      </c>
      <c r="B3" s="176" t="s">
        <v>2</v>
      </c>
      <c r="C3" s="176" t="s">
        <v>3</v>
      </c>
      <c r="D3" s="177" t="s">
        <v>4</v>
      </c>
      <c r="E3" s="178" t="s">
        <v>5</v>
      </c>
      <c r="F3" s="153"/>
      <c r="G3" s="153"/>
      <c r="H3" s="153"/>
      <c r="I3" s="153"/>
      <c r="J3" s="145"/>
      <c r="K3" s="22"/>
    </row>
    <row r="4" spans="1:11" ht="15.75" customHeight="1">
      <c r="A4" s="150"/>
      <c r="B4" s="150"/>
      <c r="C4" s="150"/>
      <c r="D4" s="150"/>
      <c r="E4" s="100" t="s">
        <v>6</v>
      </c>
      <c r="F4" s="100" t="s">
        <v>7</v>
      </c>
      <c r="G4" s="100" t="s">
        <v>8</v>
      </c>
      <c r="H4" s="100" t="s">
        <v>129</v>
      </c>
      <c r="I4" s="120" t="s">
        <v>67</v>
      </c>
      <c r="J4" s="121" t="s">
        <v>11</v>
      </c>
      <c r="K4" s="22"/>
    </row>
    <row r="5" spans="1:11" ht="15.75" customHeight="1">
      <c r="A5" s="122" t="s">
        <v>130</v>
      </c>
      <c r="B5" s="172" t="s">
        <v>131</v>
      </c>
      <c r="C5" s="109" t="s">
        <v>132</v>
      </c>
      <c r="D5" s="123">
        <v>41</v>
      </c>
      <c r="E5" s="109">
        <v>0</v>
      </c>
      <c r="F5" s="123">
        <v>2</v>
      </c>
      <c r="G5" s="123">
        <v>32</v>
      </c>
      <c r="H5" s="123">
        <v>7</v>
      </c>
      <c r="I5" s="124">
        <f>(G5+H5)*100/D5</f>
        <v>95.121951219512198</v>
      </c>
      <c r="J5" s="124">
        <f>(F5+G5+H5)*100/D5</f>
        <v>100</v>
      </c>
      <c r="K5" s="22"/>
    </row>
    <row r="6" spans="1:11" ht="15.75" customHeight="1">
      <c r="A6" s="125"/>
      <c r="B6" s="167"/>
      <c r="C6" s="109"/>
      <c r="D6" s="109"/>
      <c r="E6" s="109">
        <v>0</v>
      </c>
      <c r="F6" s="109"/>
      <c r="G6" s="109"/>
      <c r="H6" s="109"/>
      <c r="I6" s="124"/>
      <c r="J6" s="124"/>
      <c r="K6" s="22"/>
    </row>
    <row r="7" spans="1:11" ht="15.75" customHeight="1">
      <c r="A7" s="126" t="s">
        <v>133</v>
      </c>
      <c r="B7" s="150"/>
      <c r="C7" s="109" t="s">
        <v>43</v>
      </c>
      <c r="D7" s="123">
        <v>257</v>
      </c>
      <c r="E7" s="123">
        <v>6</v>
      </c>
      <c r="F7" s="123">
        <v>41</v>
      </c>
      <c r="G7" s="123">
        <v>158</v>
      </c>
      <c r="H7" s="123">
        <v>52</v>
      </c>
      <c r="I7" s="124">
        <f t="shared" ref="I7:I20" si="0">(G7+H7)*100/D7</f>
        <v>81.712062256809332</v>
      </c>
      <c r="J7" s="124">
        <f t="shared" ref="J7:J20" si="1">(F7+G7+H7)*100/D7</f>
        <v>97.665369649805442</v>
      </c>
      <c r="K7" s="22"/>
    </row>
    <row r="8" spans="1:11" ht="15.75" customHeight="1">
      <c r="A8" s="127" t="s">
        <v>32</v>
      </c>
      <c r="B8" s="179" t="s">
        <v>131</v>
      </c>
      <c r="C8" s="145"/>
      <c r="D8" s="128">
        <v>298</v>
      </c>
      <c r="E8" s="129">
        <f>E5+E7</f>
        <v>6</v>
      </c>
      <c r="F8" s="128">
        <v>43</v>
      </c>
      <c r="G8" s="128">
        <v>190</v>
      </c>
      <c r="H8" s="128">
        <v>59</v>
      </c>
      <c r="I8" s="130">
        <f t="shared" si="0"/>
        <v>83.557046979865774</v>
      </c>
      <c r="J8" s="130">
        <f t="shared" si="1"/>
        <v>97.986577181208048</v>
      </c>
      <c r="K8" s="85"/>
    </row>
    <row r="9" spans="1:11" ht="15.75" customHeight="1">
      <c r="A9" s="115" t="s">
        <v>134</v>
      </c>
      <c r="B9" s="169" t="s">
        <v>135</v>
      </c>
      <c r="C9" s="109" t="s">
        <v>136</v>
      </c>
      <c r="D9" s="123">
        <v>152</v>
      </c>
      <c r="E9" s="109">
        <v>0</v>
      </c>
      <c r="F9" s="123">
        <v>17</v>
      </c>
      <c r="G9" s="123">
        <v>67</v>
      </c>
      <c r="H9" s="123">
        <v>68</v>
      </c>
      <c r="I9" s="124">
        <f t="shared" si="0"/>
        <v>88.815789473684205</v>
      </c>
      <c r="J9" s="124">
        <f t="shared" si="1"/>
        <v>100</v>
      </c>
      <c r="K9" s="85"/>
    </row>
    <row r="10" spans="1:11" ht="15.75" customHeight="1">
      <c r="A10" s="131" t="s">
        <v>137</v>
      </c>
      <c r="B10" s="167"/>
      <c r="C10" s="123" t="s">
        <v>138</v>
      </c>
      <c r="D10" s="123">
        <v>186</v>
      </c>
      <c r="E10" s="132">
        <v>11</v>
      </c>
      <c r="F10" s="132">
        <v>28</v>
      </c>
      <c r="G10" s="132">
        <v>103</v>
      </c>
      <c r="H10" s="132">
        <v>44</v>
      </c>
      <c r="I10" s="133">
        <f t="shared" si="0"/>
        <v>79.032258064516128</v>
      </c>
      <c r="J10" s="133">
        <f t="shared" si="1"/>
        <v>94.086021505376351</v>
      </c>
      <c r="K10" s="85"/>
    </row>
    <row r="11" spans="1:11" ht="15.75" customHeight="1">
      <c r="A11" s="115">
        <v>15.26</v>
      </c>
      <c r="B11" s="150"/>
      <c r="C11" s="109" t="s">
        <v>123</v>
      </c>
      <c r="D11" s="123">
        <v>42</v>
      </c>
      <c r="E11" s="109">
        <v>0</v>
      </c>
      <c r="F11" s="123">
        <v>2</v>
      </c>
      <c r="G11" s="123">
        <v>22</v>
      </c>
      <c r="H11" s="123">
        <v>18</v>
      </c>
      <c r="I11" s="124">
        <f t="shared" si="0"/>
        <v>95.238095238095241</v>
      </c>
      <c r="J11" s="109">
        <f t="shared" si="1"/>
        <v>100</v>
      </c>
      <c r="K11" s="85"/>
    </row>
    <row r="12" spans="1:11" ht="15.75" customHeight="1">
      <c r="A12" s="134" t="s">
        <v>32</v>
      </c>
      <c r="B12" s="173" t="s">
        <v>135</v>
      </c>
      <c r="C12" s="145"/>
      <c r="D12" s="135">
        <f t="shared" ref="D12:H12" si="2">D9+D10+D11</f>
        <v>380</v>
      </c>
      <c r="E12" s="135">
        <f t="shared" si="2"/>
        <v>11</v>
      </c>
      <c r="F12" s="135">
        <f t="shared" si="2"/>
        <v>47</v>
      </c>
      <c r="G12" s="135">
        <f t="shared" si="2"/>
        <v>192</v>
      </c>
      <c r="H12" s="135">
        <f t="shared" si="2"/>
        <v>130</v>
      </c>
      <c r="I12" s="135">
        <f t="shared" si="0"/>
        <v>84.736842105263165</v>
      </c>
      <c r="J12" s="135">
        <f t="shared" si="1"/>
        <v>97.10526315789474</v>
      </c>
      <c r="K12" s="85"/>
    </row>
    <row r="13" spans="1:11" ht="15.75" customHeight="1">
      <c r="A13" s="107">
        <v>18</v>
      </c>
      <c r="B13" s="100" t="s">
        <v>139</v>
      </c>
      <c r="C13" s="100" t="s">
        <v>140</v>
      </c>
      <c r="D13" s="136">
        <v>23</v>
      </c>
      <c r="E13" s="136">
        <v>2</v>
      </c>
      <c r="F13" s="136">
        <v>10</v>
      </c>
      <c r="G13" s="136">
        <v>9</v>
      </c>
      <c r="H13" s="136">
        <v>2</v>
      </c>
      <c r="I13" s="124">
        <f t="shared" si="0"/>
        <v>47.826086956521742</v>
      </c>
      <c r="J13" s="124">
        <f t="shared" si="1"/>
        <v>91.304347826086953</v>
      </c>
      <c r="K13" s="85"/>
    </row>
    <row r="14" spans="1:11" ht="15.75" customHeight="1">
      <c r="A14" s="107" t="s">
        <v>141</v>
      </c>
      <c r="B14" s="100" t="s">
        <v>142</v>
      </c>
      <c r="C14" s="100" t="s">
        <v>140</v>
      </c>
      <c r="D14" s="136">
        <v>172</v>
      </c>
      <c r="E14" s="136">
        <v>11</v>
      </c>
      <c r="F14" s="136">
        <v>93</v>
      </c>
      <c r="G14" s="136">
        <v>67</v>
      </c>
      <c r="H14" s="136">
        <v>1</v>
      </c>
      <c r="I14" s="124">
        <f t="shared" si="0"/>
        <v>39.534883720930232</v>
      </c>
      <c r="J14" s="124">
        <f t="shared" si="1"/>
        <v>93.604651162790702</v>
      </c>
      <c r="K14" s="85"/>
    </row>
    <row r="15" spans="1:11" ht="15.75" customHeight="1">
      <c r="A15" s="114" t="s">
        <v>143</v>
      </c>
      <c r="B15" s="137" t="s">
        <v>144</v>
      </c>
      <c r="C15" s="137" t="s">
        <v>140</v>
      </c>
      <c r="D15" s="123">
        <v>126</v>
      </c>
      <c r="E15" s="123">
        <v>17</v>
      </c>
      <c r="F15" s="123">
        <v>64</v>
      </c>
      <c r="G15" s="123">
        <v>41</v>
      </c>
      <c r="H15" s="123">
        <v>4</v>
      </c>
      <c r="I15" s="124">
        <f t="shared" si="0"/>
        <v>35.714285714285715</v>
      </c>
      <c r="J15" s="124">
        <f t="shared" si="1"/>
        <v>86.507936507936506</v>
      </c>
      <c r="K15" s="22"/>
    </row>
    <row r="16" spans="1:11" ht="15.75" customHeight="1">
      <c r="A16" s="138" t="s">
        <v>32</v>
      </c>
      <c r="B16" s="166" t="s">
        <v>140</v>
      </c>
      <c r="C16" s="145"/>
      <c r="D16" s="139">
        <f>D13+D14+D15</f>
        <v>321</v>
      </c>
      <c r="E16" s="139">
        <v>1</v>
      </c>
      <c r="F16" s="139">
        <f t="shared" ref="F16:H16" si="3">F13+F14+F15</f>
        <v>167</v>
      </c>
      <c r="G16" s="139">
        <f t="shared" si="3"/>
        <v>117</v>
      </c>
      <c r="H16" s="139">
        <f t="shared" si="3"/>
        <v>7</v>
      </c>
      <c r="I16" s="130">
        <f t="shared" si="0"/>
        <v>38.629283489096572</v>
      </c>
      <c r="J16" s="130">
        <f t="shared" si="1"/>
        <v>90.654205607476641</v>
      </c>
      <c r="K16" s="22"/>
    </row>
    <row r="17" spans="1:11" ht="15.75" customHeight="1">
      <c r="A17" s="140" t="s">
        <v>145</v>
      </c>
      <c r="B17" s="169" t="s">
        <v>146</v>
      </c>
      <c r="C17" s="100" t="s">
        <v>147</v>
      </c>
      <c r="D17" s="99">
        <v>275</v>
      </c>
      <c r="E17" s="100">
        <v>0</v>
      </c>
      <c r="F17" s="99">
        <v>150</v>
      </c>
      <c r="G17" s="99">
        <v>105</v>
      </c>
      <c r="H17" s="99">
        <v>20</v>
      </c>
      <c r="I17" s="124">
        <f t="shared" si="0"/>
        <v>45.454545454545453</v>
      </c>
      <c r="J17" s="124">
        <f t="shared" si="1"/>
        <v>100</v>
      </c>
      <c r="K17" s="22"/>
    </row>
    <row r="18" spans="1:11" ht="15.75" customHeight="1">
      <c r="A18" s="98">
        <v>18.149999999999999</v>
      </c>
      <c r="B18" s="150"/>
      <c r="C18" s="100" t="s">
        <v>148</v>
      </c>
      <c r="D18" s="99">
        <v>23</v>
      </c>
      <c r="E18" s="100">
        <v>0</v>
      </c>
      <c r="F18" s="99">
        <v>18</v>
      </c>
      <c r="G18" s="99">
        <v>3</v>
      </c>
      <c r="H18" s="99">
        <v>2</v>
      </c>
      <c r="I18" s="124">
        <f t="shared" si="0"/>
        <v>21.739130434782609</v>
      </c>
      <c r="J18" s="124">
        <f t="shared" si="1"/>
        <v>100</v>
      </c>
      <c r="K18" s="22"/>
    </row>
    <row r="19" spans="1:11" ht="15.75" customHeight="1">
      <c r="A19" s="141" t="s">
        <v>32</v>
      </c>
      <c r="B19" s="174" t="s">
        <v>146</v>
      </c>
      <c r="C19" s="145"/>
      <c r="D19" s="139">
        <f t="shared" ref="D19:H19" si="4">D17+D18</f>
        <v>298</v>
      </c>
      <c r="E19" s="139">
        <f t="shared" si="4"/>
        <v>0</v>
      </c>
      <c r="F19" s="139">
        <f t="shared" si="4"/>
        <v>168</v>
      </c>
      <c r="G19" s="139">
        <f t="shared" si="4"/>
        <v>108</v>
      </c>
      <c r="H19" s="139">
        <f t="shared" si="4"/>
        <v>22</v>
      </c>
      <c r="I19" s="130">
        <f t="shared" si="0"/>
        <v>43.624161073825505</v>
      </c>
      <c r="J19" s="130">
        <f t="shared" si="1"/>
        <v>100</v>
      </c>
      <c r="K19" s="22"/>
    </row>
    <row r="20" spans="1:11" ht="15.75" customHeight="1">
      <c r="A20" s="142" t="s">
        <v>32</v>
      </c>
      <c r="B20" s="175" t="s">
        <v>149</v>
      </c>
      <c r="C20" s="145"/>
      <c r="D20" s="143">
        <f t="shared" ref="D20:H20" si="5">D19+D16+D12+D8</f>
        <v>1297</v>
      </c>
      <c r="E20" s="143">
        <f t="shared" si="5"/>
        <v>18</v>
      </c>
      <c r="F20" s="143">
        <f t="shared" si="5"/>
        <v>425</v>
      </c>
      <c r="G20" s="143">
        <f t="shared" si="5"/>
        <v>607</v>
      </c>
      <c r="H20" s="143">
        <f t="shared" si="5"/>
        <v>218</v>
      </c>
      <c r="I20" s="124">
        <f t="shared" si="0"/>
        <v>63.608326908249808</v>
      </c>
      <c r="J20" s="124">
        <f t="shared" si="1"/>
        <v>96.376252891287592</v>
      </c>
      <c r="K20" s="22"/>
    </row>
    <row r="21" spans="1:11" ht="15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19:C19"/>
    <mergeCell ref="B20:C20"/>
    <mergeCell ref="A1:J2"/>
    <mergeCell ref="A3:A4"/>
    <mergeCell ref="B3:B4"/>
    <mergeCell ref="C3:C4"/>
    <mergeCell ref="D3:D4"/>
    <mergeCell ref="E3:J3"/>
    <mergeCell ref="B8:C8"/>
    <mergeCell ref="B5:B7"/>
    <mergeCell ref="B9:B11"/>
    <mergeCell ref="B12:C12"/>
    <mergeCell ref="B16:C16"/>
    <mergeCell ref="B17:B18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ПТП</vt:lpstr>
      <vt:lpstr>ХУДДИС</vt:lpstr>
      <vt:lpstr>зоп2</vt:lpstr>
      <vt:lpstr>зоп1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2024-01-09T09:54:00Z</cp:lastPrinted>
  <dcterms:modified xsi:type="dcterms:W3CDTF">2024-01-09T09:54:04Z</dcterms:modified>
</cp:coreProperties>
</file>