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ТП" sheetId="1" r:id="rId4"/>
    <sheet state="visible" name="ХУДДИС" sheetId="2" r:id="rId5"/>
    <sheet state="visible" name="зоп1" sheetId="3" r:id="rId6"/>
    <sheet state="visible" name="зоп2" sheetId="4" r:id="rId7"/>
    <sheet state="visible" name="фмб-1" sheetId="5" r:id="rId8"/>
  </sheets>
  <definedNames/>
  <calcPr/>
</workbook>
</file>

<file path=xl/sharedStrings.xml><?xml version="1.0" encoding="utf-8"?>
<sst xmlns="http://schemas.openxmlformats.org/spreadsheetml/2006/main" count="261" uniqueCount="134">
  <si>
    <t>Звіт про підсумки навчання за І семестр 2022/23 н.р. ВХПТУ №5 м. Вінниці</t>
  </si>
  <si>
    <t>№ групи</t>
  </si>
  <si>
    <t>Предмети</t>
  </si>
  <si>
    <t>Викладачі</t>
  </si>
  <si>
    <t>Кількість учнів</t>
  </si>
  <si>
    <t>Показники</t>
  </si>
  <si>
    <t>І рівень</t>
  </si>
  <si>
    <t>ІІ рівень</t>
  </si>
  <si>
    <t>ІІІ рівень</t>
  </si>
  <si>
    <t>ІVрівень</t>
  </si>
  <si>
    <t>Кількість учнів ІІІ та ІVрівня, %</t>
  </si>
  <si>
    <t>Успішність</t>
  </si>
  <si>
    <t>Професійно-теоретична підготовка</t>
  </si>
  <si>
    <t>Технологія опоряджувальних робіт</t>
  </si>
  <si>
    <t>Бричанський А. О.</t>
  </si>
  <si>
    <t>19, 27, 3</t>
  </si>
  <si>
    <t>Обладнання та технологія зварювальних робіт</t>
  </si>
  <si>
    <t>Дремлюга С. О.</t>
  </si>
  <si>
    <t>Модуль обладнання та технолог зварюв робіт</t>
  </si>
  <si>
    <t>Техн мотажу сан-тех с-м</t>
  </si>
  <si>
    <t>Модуль технологія монтажу сан.-тех. систем</t>
  </si>
  <si>
    <t>Всього</t>
  </si>
  <si>
    <t>Сан-тех і зварюван</t>
  </si>
  <si>
    <t>Будівельне креслення</t>
  </si>
  <si>
    <t>3, 27</t>
  </si>
  <si>
    <t>Читання креслень</t>
  </si>
  <si>
    <t>19, 23</t>
  </si>
  <si>
    <t>Креслення</t>
  </si>
  <si>
    <t>3,17,18,26,28,14,27</t>
  </si>
  <si>
    <t>ПДР</t>
  </si>
  <si>
    <t>Ізевлін В В</t>
  </si>
  <si>
    <t>27,3,28,17,29,9,4,22,19,15</t>
  </si>
  <si>
    <t>Матеріалознавство</t>
  </si>
  <si>
    <t>Стешин Є. І.</t>
  </si>
  <si>
    <t>4, 9, 19, 23</t>
  </si>
  <si>
    <t>Дремлюга С.О.</t>
  </si>
  <si>
    <t>Всього матеріалознавство</t>
  </si>
  <si>
    <t>14,15,10,1</t>
  </si>
  <si>
    <t>Основи галуз економіки і підприєництва</t>
  </si>
  <si>
    <t>Лановий О.В.</t>
  </si>
  <si>
    <t>1,4,5,22,23,10,15,19</t>
  </si>
  <si>
    <t>Охорона праці</t>
  </si>
  <si>
    <t>Білявський О. Б.</t>
  </si>
  <si>
    <t>Кількість учнівІІІ та ІVрівня, %</t>
  </si>
  <si>
    <t>Пластична анатомія і ліплення</t>
  </si>
  <si>
    <t>Кучеренко Ю.С</t>
  </si>
  <si>
    <t>Живопис</t>
  </si>
  <si>
    <t>Осн. композиції</t>
  </si>
  <si>
    <t>Дизайн вир. з кер</t>
  </si>
  <si>
    <t>Живопис.</t>
  </si>
  <si>
    <t>шрифти</t>
  </si>
  <si>
    <t>Технології</t>
  </si>
  <si>
    <t>Рисунок</t>
  </si>
  <si>
    <t xml:space="preserve"> Рисунок</t>
  </si>
  <si>
    <t>Дизайн худ вир. з кер</t>
  </si>
  <si>
    <t>Основи формотворення</t>
  </si>
  <si>
    <t>Муравко О.О.</t>
  </si>
  <si>
    <t>Декоративні та комукативне оформлення</t>
  </si>
  <si>
    <t>Креативні техніки</t>
  </si>
  <si>
    <t>Малюнок та основи ком.</t>
  </si>
  <si>
    <t>Всього художні дисципліни</t>
  </si>
  <si>
    <t>IVрівень</t>
  </si>
  <si>
    <t>Захист України</t>
  </si>
  <si>
    <t>Дернова Л.О.</t>
  </si>
  <si>
    <t>1,4,22,23,17,28,26(юнаки),8,9.29</t>
  </si>
  <si>
    <t>22, 10, 17, 27, 9</t>
  </si>
  <si>
    <t>Фізична культура</t>
  </si>
  <si>
    <t>Цопа С. Л.</t>
  </si>
  <si>
    <t>1,3,18,28,29,8,15,ФМБ,23</t>
  </si>
  <si>
    <t>Лєбєдєв О. П.</t>
  </si>
  <si>
    <t>Дернова Л. О.</t>
  </si>
  <si>
    <t>7, 29</t>
  </si>
  <si>
    <t>Громадянська освіта</t>
  </si>
  <si>
    <t>Лірник Л. А.</t>
  </si>
  <si>
    <t>1,4,5,3,17,18,26,28,</t>
  </si>
  <si>
    <t>Всесвітня історія</t>
  </si>
  <si>
    <t>17,18,28,7,</t>
  </si>
  <si>
    <t>Історія України</t>
  </si>
  <si>
    <t>1,3,4,5,8,9,17,22,23,26,28,29</t>
  </si>
  <si>
    <t>Іноземна мова</t>
  </si>
  <si>
    <t>Поліщук О.В.</t>
  </si>
  <si>
    <t>Титаренко В.В.</t>
  </si>
  <si>
    <t>Загальноосвітня підготовка (Блок 1)</t>
  </si>
  <si>
    <t>Інформатика</t>
  </si>
  <si>
    <t>1,4,22,23</t>
  </si>
  <si>
    <t>Ковальчук С.В.</t>
  </si>
  <si>
    <t>1,4,5,22,23,3,18,28</t>
  </si>
  <si>
    <t>Українська мова</t>
  </si>
  <si>
    <t>Муравська Г.С.</t>
  </si>
  <si>
    <t>17, 29, 8, 9, 7</t>
  </si>
  <si>
    <t>Цопа С.Г.</t>
  </si>
  <si>
    <t>1,4,5,23,28,7</t>
  </si>
  <si>
    <t>Українська література</t>
  </si>
  <si>
    <t>Муравська Г. С.</t>
  </si>
  <si>
    <t>22, 17, 29, 9</t>
  </si>
  <si>
    <t>3,18,8</t>
  </si>
  <si>
    <t>Марчук З.В.</t>
  </si>
  <si>
    <t>,5,22,23,1/4,3,18,28,17</t>
  </si>
  <si>
    <t>Зарубіжна література</t>
  </si>
  <si>
    <t>Фізика</t>
  </si>
  <si>
    <t>23,18,29</t>
  </si>
  <si>
    <t>Волинець З.Г.</t>
  </si>
  <si>
    <t>1,4,22,5,3,28,7,8,9</t>
  </si>
  <si>
    <t>Ніколіна С.М.</t>
  </si>
  <si>
    <t>Хімія</t>
  </si>
  <si>
    <t>22,23,1/4,5,17,18,28,7,8</t>
  </si>
  <si>
    <t>Слободянюк С.О.</t>
  </si>
  <si>
    <t>Біологія</t>
  </si>
  <si>
    <t>5,1/4,17,28,7,9</t>
  </si>
  <si>
    <t>Математика</t>
  </si>
  <si>
    <t>5,22,23,1/4,3,18,26,7,8,9,29</t>
  </si>
  <si>
    <t>Рябова Є.Т.</t>
  </si>
  <si>
    <t>Пауерліфтинг</t>
  </si>
  <si>
    <t>10, 27, 14, 15</t>
  </si>
  <si>
    <t>Цопа С.Л.</t>
  </si>
  <si>
    <t>28,18,17,9,7,8,29</t>
  </si>
  <si>
    <t>Географія</t>
  </si>
  <si>
    <t>Пилявець М. С.</t>
  </si>
  <si>
    <t>Слободянюк С. О.</t>
  </si>
  <si>
    <t>Загальноосвітня підготовка (Блок 2)</t>
  </si>
  <si>
    <t>ФМБ-01</t>
  </si>
  <si>
    <t>Основи охорони праці</t>
  </si>
  <si>
    <t>Білявський</t>
  </si>
  <si>
    <t>Безпека життєдіяльності</t>
  </si>
  <si>
    <t>Лірник</t>
  </si>
  <si>
    <t>ФМБ-1</t>
  </si>
  <si>
    <t>Іноземна мова за професфйним спрямуванням</t>
  </si>
  <si>
    <t>Основи правознавства</t>
  </si>
  <si>
    <t>Інформатика та основи комп'ютерних технологій</t>
  </si>
  <si>
    <t>Поліщук</t>
  </si>
  <si>
    <t>Вища математика</t>
  </si>
  <si>
    <t>Економічна теорія</t>
  </si>
  <si>
    <t>Інженерне креслення</t>
  </si>
  <si>
    <t>Будівельне матеріалознавство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</si>
</sst>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"/>
    <numFmt numFmtId="165" formatCode="d, m, yy"/>
    <numFmt numFmtId="166" formatCode="d,m,yy"/>
  </numFmts>
  <fonts count="32">
    <font>
      <sz val="10.0"/>
      <color rgb="FF000000"/>
      <name val="Arial"/>
      <scheme val="minor"/>
    </font>
    <font>
      <b/>
      <sz val="14.0"/>
      <color rgb="FF000000"/>
      <name val="&quot;\&quot;Times New Roman\&quot;&quot;"/>
    </font>
    <font>
      <sz val="12.0"/>
      <color theme="1"/>
      <name val="&quot;\&quot;Times New Roman\&quot;&quot;"/>
    </font>
    <font/>
    <font>
      <sz val="8.0"/>
      <color theme="1"/>
      <name val="&quot;\&quot;Times New Roman\&quot;&quot;"/>
    </font>
    <font>
      <color theme="1"/>
      <name val="&quot;\&quot;Times New Roman\&quot;&quot;"/>
    </font>
    <font>
      <b/>
      <sz val="12.0"/>
      <color theme="1"/>
      <name val="&quot;\&quot;Times New Roman\&quot;&quot;"/>
    </font>
    <font>
      <sz val="12.0"/>
      <color rgb="FF000000"/>
      <name val="&quot;\&quot;Times New Roman\&quot;&quot;"/>
    </font>
    <font>
      <b/>
      <sz val="12.0"/>
      <color rgb="FF000000"/>
      <name val="&quot;\&quot;Times New Roman\&quot;&quot;"/>
    </font>
    <font>
      <color rgb="FF000000"/>
      <name val="Arial"/>
      <scheme val="minor"/>
    </font>
    <font>
      <sz val="11.0"/>
      <color theme="1"/>
      <name val="&quot;\&quot;Times New Roman\&quot;&quot;"/>
    </font>
    <font>
      <sz val="11.0"/>
      <color rgb="FF000000"/>
      <name val="&quot;\&quot;Times New Roman\&quot;&quot;"/>
    </font>
    <font>
      <b/>
      <color theme="1"/>
      <name val="&quot;\&quot;Times New Roman\&quot;&quot;"/>
    </font>
    <font>
      <b/>
      <sz val="11.0"/>
      <color theme="1"/>
      <name val="&quot;\&quot;Times New Roman\&quot;&quot;"/>
    </font>
    <font>
      <color rgb="FFFF0000"/>
      <name val="Arial"/>
      <scheme val="minor"/>
    </font>
    <font>
      <b/>
      <sz val="14.0"/>
      <color theme="1"/>
      <name val="&quot;\&quot;Times New Roman\&quot;&quot;"/>
    </font>
    <font>
      <sz val="10.0"/>
      <color theme="1"/>
      <name val="&quot;\&quot;Times New Roman\&quot;&quot;"/>
    </font>
    <font>
      <color theme="1"/>
      <name val="Arial"/>
      <scheme val="minor"/>
    </font>
    <font>
      <sz val="9.0"/>
      <color theme="1"/>
      <name val="&quot;\&quot;Times New Roman\&quot;&quot;"/>
    </font>
    <font>
      <color rgb="FF000000"/>
      <name val="&quot;\&quot;Times New Roman\&quot;&quot;"/>
    </font>
    <font>
      <b/>
      <color rgb="FF000000"/>
      <name val="&quot;\&quot;Times New Roman\&quot;&quot;"/>
    </font>
    <font>
      <b/>
      <sz val="9.0"/>
      <color theme="1"/>
      <name val="&quot;\&quot;Times New Roman\&quot;&quot;"/>
    </font>
    <font>
      <color rgb="FFFF0000"/>
      <name val="&quot;\&quot;Times New Roman\&quot;&quot;"/>
    </font>
    <font>
      <color theme="1"/>
      <name val="Arial"/>
    </font>
    <font>
      <b/>
      <sz val="11.0"/>
      <color rgb="FF000000"/>
      <name val="&quot;\&quot;Times New Roman\&quot;&quot;"/>
    </font>
    <font>
      <sz val="11.0"/>
      <color rgb="FFFF0000"/>
      <name val="&quot;\&quot;Times New Roman\&quot;&quot;"/>
    </font>
    <font>
      <sz val="8.0"/>
      <color rgb="FF000000"/>
      <name val="&quot;\&quot;Times New Roman\&quot;&quot;"/>
    </font>
    <font>
      <b/>
      <color theme="1"/>
      <name val="Arial"/>
      <scheme val="minor"/>
    </font>
    <font>
      <b/>
      <sz val="14.0"/>
      <color rgb="FFFF0000"/>
      <name val="&quot;\&quot;Times New Roman\&quot;&quot;"/>
    </font>
    <font>
      <sz val="12.0"/>
      <color rgb="FFFF0000"/>
      <name val="&quot;\&quot;Times New Roman\&quot;&quot;"/>
    </font>
    <font>
      <sz val="8.0"/>
      <color rgb="FFFF0000"/>
      <name val="&quot;\&quot;Times New Roman\&quot;&quot;"/>
    </font>
    <font>
      <b/>
      <sz val="12.0"/>
      <color rgb="FFFF0000"/>
      <name val="&quot;\&quot;Times New Roman\&quot;&quot;"/>
    </font>
  </fonts>
  <fills count="13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CCCCCC"/>
        <bgColor rgb="FFCCCCCC"/>
      </patternFill>
    </fill>
    <fill>
      <patternFill patternType="solid">
        <fgColor rgb="FFBFBFBF"/>
        <bgColor rgb="FFBFBFBF"/>
      </patternFill>
    </fill>
    <fill>
      <patternFill patternType="solid">
        <fgColor rgb="FFB6DDE8"/>
        <bgColor rgb="FFB6DDE8"/>
      </patternFill>
    </fill>
    <fill>
      <patternFill patternType="solid">
        <fgColor rgb="FFE5E5E5"/>
        <bgColor rgb="FFE5E5E5"/>
      </patternFill>
    </fill>
    <fill>
      <patternFill patternType="solid">
        <fgColor rgb="FFA5A5A5"/>
        <bgColor rgb="FFA5A5A5"/>
      </patternFill>
    </fill>
    <fill>
      <patternFill patternType="solid">
        <fgColor rgb="FFD9D9D9"/>
        <bgColor rgb="FFD9D9D9"/>
      </patternFill>
    </fill>
    <fill>
      <patternFill patternType="solid">
        <fgColor rgb="FFDBE5F1"/>
        <bgColor rgb="FFDBE5F1"/>
      </patternFill>
    </fill>
    <fill>
      <patternFill patternType="solid">
        <fgColor theme="0"/>
        <bgColor theme="0"/>
      </patternFill>
    </fill>
  </fills>
  <borders count="10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18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vertical="bottom" wrapText="0"/>
    </xf>
    <xf borderId="1" fillId="0" fontId="2" numFmtId="0" xfId="0" applyAlignment="1" applyBorder="1" applyFont="1">
      <alignment horizontal="center" readingOrder="0" shrinkToFit="0" vertical="bottom" wrapText="0"/>
    </xf>
    <xf borderId="1" fillId="0" fontId="2" numFmtId="0" xfId="0" applyAlignment="1" applyBorder="1" applyFont="1">
      <alignment horizontal="center" readingOrder="0" shrinkToFit="0" vertical="bottom" wrapText="1"/>
    </xf>
    <xf borderId="2" fillId="0" fontId="2" numFmtId="0" xfId="0" applyAlignment="1" applyBorder="1" applyFont="1">
      <alignment horizontal="center" readingOrder="0" shrinkToFit="0" vertical="bottom" wrapText="0"/>
    </xf>
    <xf borderId="2" fillId="0" fontId="3" numFmtId="0" xfId="0" applyBorder="1" applyFont="1"/>
    <xf borderId="3" fillId="0" fontId="3" numFmtId="0" xfId="0" applyBorder="1" applyFont="1"/>
    <xf borderId="4" fillId="0" fontId="3" numFmtId="0" xfId="0" applyBorder="1" applyFont="1"/>
    <xf borderId="5" fillId="0" fontId="2" numFmtId="0" xfId="0" applyAlignment="1" applyBorder="1" applyFont="1">
      <alignment horizontal="center" readingOrder="0" shrinkToFit="0" vertical="bottom" wrapText="0"/>
    </xf>
    <xf borderId="5" fillId="0" fontId="4" numFmtId="0" xfId="0" applyAlignment="1" applyBorder="1" applyFont="1">
      <alignment horizontal="center" readingOrder="0" shrinkToFit="0" vertical="bottom" wrapText="1"/>
    </xf>
    <xf borderId="5" fillId="0" fontId="5" numFmtId="0" xfId="0" applyAlignment="1" applyBorder="1" applyFont="1">
      <alignment horizontal="center" readingOrder="0" vertical="bottom"/>
    </xf>
    <xf borderId="6" fillId="2" fontId="6" numFmtId="0" xfId="0" applyAlignment="1" applyBorder="1" applyFill="1" applyFont="1">
      <alignment horizontal="center" readingOrder="0" shrinkToFit="0" vertical="bottom" wrapText="0"/>
    </xf>
    <xf borderId="5" fillId="2" fontId="6" numFmtId="0" xfId="0" applyAlignment="1" applyBorder="1" applyFont="1">
      <alignment horizontal="center" readingOrder="0" shrinkToFit="0" vertical="bottom" wrapText="0"/>
    </xf>
    <xf borderId="7" fillId="2" fontId="6" numFmtId="0" xfId="0" applyAlignment="1" applyBorder="1" applyFont="1">
      <alignment horizontal="center" readingOrder="0" shrinkToFit="0" vertical="bottom" wrapText="0"/>
    </xf>
    <xf borderId="4" fillId="3" fontId="2" numFmtId="0" xfId="0" applyAlignment="1" applyBorder="1" applyFill="1" applyFont="1">
      <alignment horizontal="center" readingOrder="0" vertical="bottom"/>
    </xf>
    <xf borderId="5" fillId="3" fontId="2" numFmtId="0" xfId="0" applyAlignment="1" applyBorder="1" applyFont="1">
      <alignment horizontal="center" readingOrder="0" vertical="bottom"/>
    </xf>
    <xf borderId="5" fillId="3" fontId="2" numFmtId="0" xfId="0" applyAlignment="1" applyBorder="1" applyFont="1">
      <alignment horizontal="center" readingOrder="0" shrinkToFit="0" vertical="bottom" wrapText="0"/>
    </xf>
    <xf borderId="5" fillId="3" fontId="2" numFmtId="0" xfId="0" applyAlignment="1" applyBorder="1" applyFont="1">
      <alignment horizontal="center" readingOrder="0" shrinkToFit="0" vertical="bottom" wrapText="1"/>
    </xf>
    <xf borderId="5" fillId="3" fontId="7" numFmtId="0" xfId="0" applyAlignment="1" applyBorder="1" applyFont="1">
      <alignment horizontal="center" readingOrder="0" vertical="bottom"/>
    </xf>
    <xf borderId="5" fillId="3" fontId="7" numFmtId="164" xfId="0" applyAlignment="1" applyBorder="1" applyFont="1" applyNumberFormat="1">
      <alignment horizontal="center" readingOrder="0" shrinkToFit="0" vertical="bottom" wrapText="0"/>
    </xf>
    <xf borderId="5" fillId="0" fontId="7" numFmtId="0" xfId="0" applyAlignment="1" applyBorder="1" applyFont="1">
      <alignment horizontal="center" readingOrder="0" shrinkToFit="0" vertical="bottom" wrapText="0"/>
    </xf>
    <xf borderId="5" fillId="0" fontId="2" numFmtId="0" xfId="0" applyAlignment="1" applyBorder="1" applyFont="1">
      <alignment horizontal="center" readingOrder="0" vertical="bottom"/>
    </xf>
    <xf borderId="4" fillId="0" fontId="2" numFmtId="0" xfId="0" applyAlignment="1" applyBorder="1" applyFont="1">
      <alignment horizontal="center" readingOrder="0" vertical="bottom"/>
    </xf>
    <xf borderId="5" fillId="0" fontId="7" numFmtId="0" xfId="0" applyAlignment="1" applyBorder="1" applyFont="1">
      <alignment horizontal="center" readingOrder="0" vertical="bottom"/>
    </xf>
    <xf borderId="5" fillId="3" fontId="7" numFmtId="2" xfId="0" applyAlignment="1" applyBorder="1" applyFont="1" applyNumberFormat="1">
      <alignment horizontal="center" readingOrder="0" shrinkToFit="0" vertical="bottom" wrapText="0"/>
    </xf>
    <xf borderId="5" fillId="0" fontId="2" numFmtId="0" xfId="0" applyAlignment="1" applyBorder="1" applyFont="1">
      <alignment horizontal="center" readingOrder="0" shrinkToFit="0" vertical="bottom" wrapText="1"/>
    </xf>
    <xf borderId="4" fillId="4" fontId="6" numFmtId="0" xfId="0" applyAlignment="1" applyBorder="1" applyFill="1" applyFont="1">
      <alignment horizontal="center" readingOrder="0" vertical="bottom"/>
    </xf>
    <xf borderId="5" fillId="4" fontId="6" numFmtId="0" xfId="0" applyAlignment="1" applyBorder="1" applyFont="1">
      <alignment horizontal="center" readingOrder="0" vertical="bottom"/>
    </xf>
    <xf borderId="5" fillId="4" fontId="8" numFmtId="0" xfId="0" applyAlignment="1" applyBorder="1" applyFont="1">
      <alignment horizontal="center" readingOrder="0" vertical="bottom"/>
    </xf>
    <xf borderId="5" fillId="5" fontId="8" numFmtId="2" xfId="0" applyAlignment="1" applyBorder="1" applyFill="1" applyFont="1" applyNumberFormat="1">
      <alignment horizontal="center" readingOrder="0" shrinkToFit="0" vertical="bottom" wrapText="0"/>
    </xf>
    <xf borderId="5" fillId="4" fontId="8" numFmtId="0" xfId="0" applyAlignment="1" applyBorder="1" applyFont="1">
      <alignment horizontal="center" readingOrder="0" shrinkToFit="0" vertical="bottom" wrapText="0"/>
    </xf>
    <xf borderId="0" fillId="0" fontId="9" numFmtId="0" xfId="0" applyFont="1"/>
    <xf borderId="4" fillId="0" fontId="2" numFmtId="165" xfId="0" applyAlignment="1" applyBorder="1" applyFont="1" applyNumberFormat="1">
      <alignment horizontal="center" readingOrder="0" vertical="bottom"/>
    </xf>
    <xf borderId="5" fillId="0" fontId="7" numFmtId="164" xfId="0" applyAlignment="1" applyBorder="1" applyFont="1" applyNumberFormat="1">
      <alignment horizontal="center" readingOrder="0" shrinkToFit="0" vertical="bottom" wrapText="0"/>
    </xf>
    <xf borderId="4" fillId="2" fontId="6" numFmtId="0" xfId="0" applyAlignment="1" applyBorder="1" applyFont="1">
      <alignment horizontal="center" readingOrder="0" vertical="bottom"/>
    </xf>
    <xf borderId="2" fillId="2" fontId="6" numFmtId="0" xfId="0" applyAlignment="1" applyBorder="1" applyFont="1">
      <alignment horizontal="center" readingOrder="0" vertical="bottom"/>
    </xf>
    <xf borderId="5" fillId="2" fontId="8" numFmtId="0" xfId="0" applyAlignment="1" applyBorder="1" applyFont="1">
      <alignment horizontal="center" readingOrder="0" vertical="bottom"/>
    </xf>
    <xf borderId="5" fillId="4" fontId="8" numFmtId="164" xfId="0" applyAlignment="1" applyBorder="1" applyFont="1" applyNumberFormat="1">
      <alignment horizontal="center" readingOrder="0" shrinkToFit="0" vertical="bottom" wrapText="0"/>
    </xf>
    <xf borderId="5" fillId="2" fontId="8" numFmtId="0" xfId="0" applyAlignment="1" applyBorder="1" applyFont="1">
      <alignment horizontal="center" readingOrder="0" shrinkToFit="0" vertical="bottom" wrapText="0"/>
    </xf>
    <xf borderId="4" fillId="0" fontId="10" numFmtId="0" xfId="0" applyAlignment="1" applyBorder="1" applyFont="1">
      <alignment horizontal="center" readingOrder="0" shrinkToFit="0" vertical="bottom" wrapText="0"/>
    </xf>
    <xf borderId="5" fillId="0" fontId="10" numFmtId="0" xfId="0" applyAlignment="1" applyBorder="1" applyFont="1">
      <alignment horizontal="center" readingOrder="0" vertical="bottom"/>
    </xf>
    <xf borderId="5" fillId="3" fontId="5" numFmtId="0" xfId="0" applyAlignment="1" applyBorder="1" applyFont="1">
      <alignment horizontal="center" readingOrder="0" vertical="bottom"/>
    </xf>
    <xf borderId="5" fillId="0" fontId="11" numFmtId="0" xfId="0" applyAlignment="1" applyBorder="1" applyFont="1">
      <alignment horizontal="center" readingOrder="0" shrinkToFit="0" vertical="bottom" wrapText="0"/>
    </xf>
    <xf borderId="4" fillId="0" fontId="12" numFmtId="0" xfId="0" applyAlignment="1" applyBorder="1" applyFont="1">
      <alignment horizontal="center" readingOrder="0" shrinkToFit="0" vertical="bottom" wrapText="1"/>
    </xf>
    <xf borderId="5" fillId="0" fontId="6" numFmtId="0" xfId="0" applyAlignment="1" applyBorder="1" applyFont="1">
      <alignment horizontal="center" readingOrder="0" vertical="bottom"/>
    </xf>
    <xf borderId="5" fillId="0" fontId="8" numFmtId="0" xfId="0" applyAlignment="1" applyBorder="1" applyFont="1">
      <alignment horizontal="center" readingOrder="0" vertical="bottom"/>
    </xf>
    <xf borderId="5" fillId="0" fontId="8" numFmtId="0" xfId="0" applyAlignment="1" applyBorder="1" applyFont="1">
      <alignment horizontal="center" readingOrder="0" shrinkToFit="0" vertical="bottom" wrapText="0"/>
    </xf>
    <xf borderId="4" fillId="0" fontId="12" numFmtId="0" xfId="0" applyAlignment="1" applyBorder="1" applyFont="1">
      <alignment horizontal="center" readingOrder="0" vertical="bottom"/>
    </xf>
    <xf borderId="5" fillId="0" fontId="8" numFmtId="164" xfId="0" applyAlignment="1" applyBorder="1" applyFont="1" applyNumberFormat="1">
      <alignment horizontal="center" readingOrder="0" shrinkToFit="0" vertical="bottom" wrapText="0"/>
    </xf>
    <xf borderId="4" fillId="6" fontId="13" numFmtId="0" xfId="0" applyAlignment="1" applyBorder="1" applyFill="1" applyFont="1">
      <alignment horizontal="center" vertical="bottom"/>
    </xf>
    <xf borderId="5" fillId="6" fontId="8" numFmtId="0" xfId="0" applyAlignment="1" applyBorder="1" applyFont="1">
      <alignment horizontal="center" readingOrder="0" vertical="bottom"/>
    </xf>
    <xf borderId="5" fillId="6" fontId="8" numFmtId="0" xfId="0" applyAlignment="1" applyBorder="1" applyFont="1">
      <alignment horizontal="center" vertical="bottom"/>
    </xf>
    <xf borderId="5" fillId="6" fontId="8" numFmtId="0" xfId="0" applyAlignment="1" applyBorder="1" applyFont="1">
      <alignment horizontal="center" shrinkToFit="0" vertical="bottom" wrapText="0"/>
    </xf>
    <xf borderId="5" fillId="0" fontId="12" numFmtId="0" xfId="0" applyAlignment="1" applyBorder="1" applyFont="1">
      <alignment horizontal="center" readingOrder="0" vertical="bottom"/>
    </xf>
    <xf borderId="5" fillId="4" fontId="6" numFmtId="0" xfId="0" applyAlignment="1" applyBorder="1" applyFont="1">
      <alignment horizontal="center" readingOrder="0" shrinkToFit="0" vertical="bottom" wrapText="0"/>
    </xf>
    <xf borderId="4" fillId="7" fontId="6" numFmtId="0" xfId="0" applyAlignment="1" applyBorder="1" applyFill="1" applyFont="1">
      <alignment horizontal="center" readingOrder="0" vertical="bottom"/>
    </xf>
    <xf borderId="2" fillId="7" fontId="6" numFmtId="0" xfId="0" applyAlignment="1" applyBorder="1" applyFont="1">
      <alignment horizontal="center" readingOrder="0" shrinkToFit="0" vertical="bottom" wrapText="0"/>
    </xf>
    <xf borderId="5" fillId="7" fontId="8" numFmtId="0" xfId="0" applyAlignment="1" applyBorder="1" applyFont="1">
      <alignment horizontal="center" readingOrder="0" shrinkToFit="0" vertical="bottom" wrapText="0"/>
    </xf>
    <xf borderId="0" fillId="0" fontId="14" numFmtId="0" xfId="0" applyFont="1"/>
    <xf borderId="0" fillId="0" fontId="15" numFmtId="0" xfId="0" applyAlignment="1" applyFont="1">
      <alignment horizontal="center" readingOrder="0" vertical="bottom"/>
    </xf>
    <xf borderId="1" fillId="0" fontId="7" numFmtId="0" xfId="0" applyAlignment="1" applyBorder="1" applyFont="1">
      <alignment horizontal="center" readingOrder="0" shrinkToFit="0" vertical="bottom" wrapText="1"/>
    </xf>
    <xf borderId="2" fillId="0" fontId="7" numFmtId="0" xfId="0" applyAlignment="1" applyBorder="1" applyFont="1">
      <alignment horizontal="center" readingOrder="0" shrinkToFit="0" vertical="bottom" wrapText="0"/>
    </xf>
    <xf borderId="5" fillId="0" fontId="7" numFmtId="0" xfId="0" applyAlignment="1" applyBorder="1" applyFont="1">
      <alignment horizontal="center" readingOrder="0" shrinkToFit="0" vertical="bottom" wrapText="1"/>
    </xf>
    <xf borderId="5" fillId="0" fontId="7" numFmtId="0" xfId="0" applyAlignment="1" applyBorder="1" applyFont="1">
      <alignment readingOrder="0" shrinkToFit="0" vertical="bottom" wrapText="0"/>
    </xf>
    <xf borderId="4" fillId="0" fontId="2" numFmtId="0" xfId="0" applyAlignment="1" applyBorder="1" applyFont="1">
      <alignment horizontal="center" readingOrder="0" shrinkToFit="0" vertical="bottom" wrapText="0"/>
    </xf>
    <xf borderId="5" fillId="0" fontId="16" numFmtId="0" xfId="0" applyAlignment="1" applyBorder="1" applyFont="1">
      <alignment horizontal="center" readingOrder="0" shrinkToFit="0" vertical="bottom" wrapText="0"/>
    </xf>
    <xf borderId="6" fillId="0" fontId="17" numFmtId="0" xfId="0" applyAlignment="1" applyBorder="1" applyFont="1">
      <alignment horizontal="center" readingOrder="0"/>
    </xf>
    <xf borderId="6" fillId="0" fontId="9" numFmtId="0" xfId="0" applyAlignment="1" applyBorder="1" applyFont="1">
      <alignment horizontal="center" readingOrder="0"/>
    </xf>
    <xf borderId="4" fillId="0" fontId="7" numFmtId="0" xfId="0" applyAlignment="1" applyBorder="1" applyFont="1">
      <alignment horizontal="center" readingOrder="0" shrinkToFit="0" vertical="bottom" wrapText="0"/>
    </xf>
    <xf borderId="7" fillId="4" fontId="6" numFmtId="0" xfId="0" applyAlignment="1" applyBorder="1" applyFont="1">
      <alignment horizontal="center" readingOrder="0" vertical="bottom"/>
    </xf>
    <xf borderId="5" fillId="8" fontId="6" numFmtId="0" xfId="0" applyAlignment="1" applyBorder="1" applyFill="1" applyFont="1">
      <alignment horizontal="center" readingOrder="0" shrinkToFit="0" vertical="bottom" wrapText="0"/>
    </xf>
    <xf borderId="5" fillId="0" fontId="5" numFmtId="0" xfId="0" applyAlignment="1" applyBorder="1" applyFont="1">
      <alignment horizontal="center" readingOrder="0" shrinkToFit="0" vertical="bottom" wrapText="1"/>
    </xf>
    <xf borderId="7" fillId="9" fontId="6" numFmtId="0" xfId="0" applyAlignment="1" applyBorder="1" applyFill="1" applyFont="1">
      <alignment horizontal="center" readingOrder="0" shrinkToFit="0" vertical="bottom" wrapText="0"/>
    </xf>
    <xf borderId="5" fillId="9" fontId="6" numFmtId="0" xfId="0" applyAlignment="1" applyBorder="1" applyFont="1">
      <alignment horizontal="center" readingOrder="0" shrinkToFit="0" vertical="bottom" wrapText="0"/>
    </xf>
    <xf borderId="0" fillId="0" fontId="17" numFmtId="0" xfId="0" applyFont="1"/>
    <xf borderId="0" fillId="0" fontId="15" numFmtId="0" xfId="0" applyAlignment="1" applyFont="1">
      <alignment horizontal="center" readingOrder="0" shrinkToFit="0" vertical="bottom" wrapText="0"/>
    </xf>
    <xf borderId="1" fillId="0" fontId="10" numFmtId="0" xfId="0" applyAlignment="1" applyBorder="1" applyFont="1">
      <alignment horizontal="center" readingOrder="0" shrinkToFit="0" vertical="bottom" wrapText="0"/>
    </xf>
    <xf borderId="1" fillId="0" fontId="5" numFmtId="0" xfId="0" applyAlignment="1" applyBorder="1" applyFont="1">
      <alignment horizontal="center" readingOrder="0" vertical="bottom"/>
    </xf>
    <xf borderId="2" fillId="0" fontId="10" numFmtId="0" xfId="0" applyAlignment="1" applyBorder="1" applyFont="1">
      <alignment horizontal="center" readingOrder="0" shrinkToFit="0" vertical="bottom" wrapText="0"/>
    </xf>
    <xf borderId="5" fillId="0" fontId="10" numFmtId="0" xfId="0" applyAlignment="1" applyBorder="1" applyFont="1">
      <alignment horizontal="center" readingOrder="0" shrinkToFit="0" vertical="bottom" wrapText="0"/>
    </xf>
    <xf borderId="5" fillId="0" fontId="18" numFmtId="0" xfId="0" applyAlignment="1" applyBorder="1" applyFont="1">
      <alignment horizontal="center" readingOrder="0" shrinkToFit="0" vertical="bottom" wrapText="1"/>
    </xf>
    <xf borderId="5" fillId="0" fontId="18" numFmtId="0" xfId="0" applyAlignment="1" applyBorder="1" applyFont="1">
      <alignment horizontal="center" readingOrder="0" vertical="bottom"/>
    </xf>
    <xf borderId="4" fillId="3" fontId="18" numFmtId="0" xfId="0" applyAlignment="1" applyBorder="1" applyFont="1">
      <alignment horizontal="center" readingOrder="0" vertical="bottom"/>
    </xf>
    <xf borderId="8" fillId="3" fontId="2" numFmtId="0" xfId="0" applyAlignment="1" applyBorder="1" applyFont="1">
      <alignment horizontal="center" readingOrder="0" vertical="bottom"/>
    </xf>
    <xf borderId="5" fillId="3" fontId="19" numFmtId="0" xfId="0" applyAlignment="1" applyBorder="1" applyFont="1">
      <alignment horizontal="center" readingOrder="0" vertical="bottom"/>
    </xf>
    <xf borderId="5" fillId="3" fontId="20" numFmtId="0" xfId="0" applyAlignment="1" applyBorder="1" applyFont="1">
      <alignment horizontal="center" readingOrder="0" shrinkToFit="0" vertical="bottom" wrapText="0"/>
    </xf>
    <xf borderId="4" fillId="3" fontId="18" numFmtId="0" xfId="0" applyAlignment="1" applyBorder="1" applyFont="1">
      <alignment horizontal="center" readingOrder="0" shrinkToFit="0" vertical="bottom" wrapText="1"/>
    </xf>
    <xf borderId="4" fillId="10" fontId="21" numFmtId="0" xfId="0" applyAlignment="1" applyBorder="1" applyFill="1" applyFont="1">
      <alignment horizontal="center" readingOrder="0" vertical="bottom"/>
    </xf>
    <xf borderId="2" fillId="10" fontId="6" numFmtId="0" xfId="0" applyAlignment="1" applyBorder="1" applyFont="1">
      <alignment horizontal="center" readingOrder="0" vertical="bottom"/>
    </xf>
    <xf borderId="5" fillId="10" fontId="20" numFmtId="0" xfId="0" applyAlignment="1" applyBorder="1" applyFont="1">
      <alignment horizontal="center" readingOrder="0" vertical="bottom"/>
    </xf>
    <xf borderId="5" fillId="4" fontId="20" numFmtId="0" xfId="0" applyAlignment="1" applyBorder="1" applyFont="1">
      <alignment horizontal="center" readingOrder="0" shrinkToFit="0" vertical="bottom" wrapText="0"/>
    </xf>
    <xf borderId="4" fillId="3" fontId="5" numFmtId="0" xfId="0" applyAlignment="1" applyBorder="1" applyFont="1">
      <alignment horizontal="center" readingOrder="0" vertical="bottom"/>
    </xf>
    <xf borderId="8" fillId="0" fontId="10" numFmtId="0" xfId="0" applyAlignment="1" applyBorder="1" applyFont="1">
      <alignment horizontal="center" readingOrder="0" vertical="bottom"/>
    </xf>
    <xf borderId="5" fillId="3" fontId="22" numFmtId="0" xfId="0" applyAlignment="1" applyBorder="1" applyFont="1">
      <alignment horizontal="center" readingOrder="0" vertical="bottom"/>
    </xf>
    <xf borderId="4" fillId="3" fontId="5" numFmtId="0" xfId="0" applyAlignment="1" applyBorder="1" applyFont="1">
      <alignment horizontal="center" readingOrder="0" shrinkToFit="0" vertical="bottom" wrapText="1"/>
    </xf>
    <xf borderId="8" fillId="0" fontId="3" numFmtId="0" xfId="0" applyBorder="1" applyFont="1"/>
    <xf borderId="4" fillId="3" fontId="5" numFmtId="166" xfId="0" applyAlignment="1" applyBorder="1" applyFont="1" applyNumberFormat="1">
      <alignment horizontal="center" readingOrder="0" vertical="bottom"/>
    </xf>
    <xf borderId="5" fillId="3" fontId="19" numFmtId="0" xfId="0" applyAlignment="1" applyBorder="1" applyFont="1">
      <alignment horizontal="center" readingOrder="0" shrinkToFit="0" vertical="bottom" wrapText="0"/>
    </xf>
    <xf borderId="4" fillId="4" fontId="12" numFmtId="0" xfId="0" applyAlignment="1" applyBorder="1" applyFont="1">
      <alignment horizontal="center" readingOrder="0" vertical="bottom"/>
    </xf>
    <xf borderId="2" fillId="4" fontId="13" numFmtId="0" xfId="0" applyAlignment="1" applyBorder="1" applyFont="1">
      <alignment horizontal="center" readingOrder="0" vertical="bottom"/>
    </xf>
    <xf borderId="5" fillId="4" fontId="20" numFmtId="0" xfId="0" applyAlignment="1" applyBorder="1" applyFont="1">
      <alignment horizontal="center" readingOrder="0" vertical="bottom"/>
    </xf>
    <xf borderId="4" fillId="0" fontId="5" numFmtId="0" xfId="0" applyAlignment="1" applyBorder="1" applyFont="1">
      <alignment horizontal="center" readingOrder="0" vertical="bottom"/>
    </xf>
    <xf borderId="5" fillId="0" fontId="19" numFmtId="0" xfId="0" applyAlignment="1" applyBorder="1" applyFont="1">
      <alignment horizontal="center" readingOrder="0" vertical="bottom"/>
    </xf>
    <xf borderId="4" fillId="3" fontId="10" numFmtId="0" xfId="0" applyAlignment="1" applyBorder="1" applyFont="1">
      <alignment horizontal="center" readingOrder="0" shrinkToFit="0" vertical="bottom" wrapText="0"/>
    </xf>
    <xf borderId="5" fillId="3" fontId="10" numFmtId="0" xfId="0" applyAlignment="1" applyBorder="1" applyFont="1">
      <alignment horizontal="center" readingOrder="0" vertical="bottom"/>
    </xf>
    <xf borderId="0" fillId="6" fontId="23" numFmtId="0" xfId="0" applyAlignment="1" applyFont="1">
      <alignment readingOrder="0" shrinkToFit="0" vertical="bottom" wrapText="0"/>
    </xf>
    <xf borderId="7" fillId="6" fontId="13" numFmtId="0" xfId="0" applyAlignment="1" applyBorder="1" applyFont="1">
      <alignment horizontal="center" readingOrder="0" shrinkToFit="0" vertical="bottom" wrapText="0"/>
    </xf>
    <xf borderId="5" fillId="6" fontId="24" numFmtId="0" xfId="0" applyAlignment="1" applyBorder="1" applyFont="1">
      <alignment horizontal="center" readingOrder="0" shrinkToFit="0" vertical="bottom" wrapText="0"/>
    </xf>
    <xf borderId="6" fillId="0" fontId="10" numFmtId="0" xfId="0" applyAlignment="1" applyBorder="1" applyFont="1">
      <alignment horizontal="center" readingOrder="0" shrinkToFit="0" vertical="bottom" wrapText="1"/>
    </xf>
    <xf borderId="8" fillId="0" fontId="10" numFmtId="0" xfId="0" applyAlignment="1" applyBorder="1" applyFont="1">
      <alignment horizontal="center" readingOrder="0" shrinkToFit="0" vertical="bottom" wrapText="0"/>
    </xf>
    <xf borderId="5" fillId="3" fontId="12" numFmtId="0" xfId="0" applyAlignment="1" applyBorder="1" applyFont="1">
      <alignment horizontal="center" readingOrder="0" shrinkToFit="0" vertical="bottom" wrapText="0"/>
    </xf>
    <xf borderId="4" fillId="6" fontId="13" numFmtId="0" xfId="0" applyAlignment="1" applyBorder="1" applyFont="1">
      <alignment horizontal="center" readingOrder="0" shrinkToFit="0" vertical="bottom" wrapText="0"/>
    </xf>
    <xf borderId="2" fillId="6" fontId="13" numFmtId="0" xfId="0" applyAlignment="1" applyBorder="1" applyFont="1">
      <alignment horizontal="center" readingOrder="0" shrinkToFit="0" vertical="bottom" wrapText="0"/>
    </xf>
    <xf borderId="5" fillId="6" fontId="13" numFmtId="0" xfId="0" applyAlignment="1" applyBorder="1" applyFont="1">
      <alignment horizontal="center" readingOrder="0" shrinkToFit="0" vertical="bottom" wrapText="0"/>
    </xf>
    <xf borderId="5" fillId="4" fontId="12" numFmtId="0" xfId="0" applyAlignment="1" applyBorder="1" applyFont="1">
      <alignment horizontal="center" readingOrder="0" shrinkToFit="0" vertical="bottom" wrapText="0"/>
    </xf>
    <xf borderId="4" fillId="11" fontId="6" numFmtId="0" xfId="0" applyAlignment="1" applyBorder="1" applyFill="1" applyFont="1">
      <alignment horizontal="center" readingOrder="0" shrinkToFit="0" vertical="bottom" wrapText="0"/>
    </xf>
    <xf borderId="2" fillId="11" fontId="21" numFmtId="0" xfId="0" applyAlignment="1" applyBorder="1" applyFont="1">
      <alignment horizontal="center" readingOrder="0" shrinkToFit="0" wrapText="0"/>
    </xf>
    <xf borderId="5" fillId="11" fontId="6" numFmtId="0" xfId="0" applyAlignment="1" applyBorder="1" applyFont="1">
      <alignment horizontal="center" readingOrder="0" shrinkToFit="0" vertical="bottom" wrapText="0"/>
    </xf>
    <xf borderId="1" fillId="0" fontId="18" numFmtId="0" xfId="0" applyAlignment="1" applyBorder="1" applyFont="1">
      <alignment horizontal="center" readingOrder="0" shrinkToFit="0" vertical="bottom" wrapText="0"/>
    </xf>
    <xf borderId="1" fillId="0" fontId="18" numFmtId="0" xfId="0" applyAlignment="1" applyBorder="1" applyFont="1">
      <alignment horizontal="center" readingOrder="0" vertical="bottom"/>
    </xf>
    <xf borderId="2" fillId="0" fontId="18" numFmtId="0" xfId="0" applyAlignment="1" applyBorder="1" applyFont="1">
      <alignment horizontal="center" readingOrder="0" shrinkToFit="0" vertical="bottom" wrapText="0"/>
    </xf>
    <xf borderId="5" fillId="0" fontId="4" numFmtId="0" xfId="0" applyAlignment="1" applyBorder="1" applyFont="1">
      <alignment horizontal="center" readingOrder="0" shrinkToFit="0" vertical="bottom" wrapText="0"/>
    </xf>
    <xf borderId="5" fillId="0" fontId="4" numFmtId="0" xfId="0" applyAlignment="1" applyBorder="1" applyFont="1">
      <alignment horizontal="center" readingOrder="0" vertical="bottom"/>
    </xf>
    <xf borderId="4" fillId="0" fontId="10" numFmtId="0" xfId="0" applyAlignment="1" applyBorder="1" applyFont="1">
      <alignment horizontal="center" readingOrder="0" vertical="bottom"/>
    </xf>
    <xf borderId="8" fillId="0" fontId="10" numFmtId="0" xfId="0" applyAlignment="1" applyBorder="1" applyFont="1">
      <alignment horizontal="center" readingOrder="0" vertical="center"/>
    </xf>
    <xf borderId="4" fillId="4" fontId="13" numFmtId="0" xfId="0" applyAlignment="1" applyBorder="1" applyFont="1">
      <alignment horizontal="center" readingOrder="0" vertical="bottom"/>
    </xf>
    <xf borderId="5" fillId="4" fontId="13" numFmtId="0" xfId="0" applyAlignment="1" applyBorder="1" applyFont="1">
      <alignment horizontal="center" readingOrder="0" vertical="bottom"/>
    </xf>
    <xf borderId="5" fillId="4" fontId="13" numFmtId="0" xfId="0" applyAlignment="1" applyBorder="1" applyFont="1">
      <alignment horizontal="center" readingOrder="0" shrinkToFit="0" vertical="bottom" wrapText="0"/>
    </xf>
    <xf borderId="8" fillId="0" fontId="10" numFmtId="0" xfId="0" applyAlignment="1" applyBorder="1" applyFont="1">
      <alignment horizontal="center" readingOrder="0" shrinkToFit="0" vertical="bottom" wrapText="1"/>
    </xf>
    <xf borderId="4" fillId="12" fontId="13" numFmtId="0" xfId="0" applyAlignment="1" applyBorder="1" applyFill="1" applyFont="1">
      <alignment horizontal="center" readingOrder="0" vertical="bottom"/>
    </xf>
    <xf borderId="7" fillId="6" fontId="13" numFmtId="0" xfId="0" applyAlignment="1" applyBorder="1" applyFont="1">
      <alignment horizontal="center" readingOrder="0" vertical="bottom"/>
    </xf>
    <xf borderId="6" fillId="6" fontId="13" numFmtId="0" xfId="0" applyAlignment="1" applyBorder="1" applyFont="1">
      <alignment horizontal="center" readingOrder="0" vertical="bottom"/>
    </xf>
    <xf borderId="6" fillId="6" fontId="13" numFmtId="0" xfId="0" applyAlignment="1" applyBorder="1" applyFont="1">
      <alignment horizontal="center" readingOrder="0" shrinkToFit="0" vertical="bottom" wrapText="0"/>
    </xf>
    <xf borderId="0" fillId="0" fontId="9" numFmtId="0" xfId="0" applyAlignment="1" applyFont="1">
      <alignment horizontal="center" readingOrder="0"/>
    </xf>
    <xf borderId="8" fillId="0" fontId="11" numFmtId="0" xfId="0" applyAlignment="1" applyBorder="1" applyFont="1">
      <alignment horizontal="center" readingOrder="0" shrinkToFit="0" vertical="bottom" wrapText="1"/>
    </xf>
    <xf borderId="5" fillId="0" fontId="11" numFmtId="0" xfId="0" applyAlignment="1" applyBorder="1" applyFont="1">
      <alignment horizontal="center" readingOrder="0" vertical="bottom"/>
    </xf>
    <xf borderId="4" fillId="0" fontId="11" numFmtId="0" xfId="0" applyAlignment="1" applyBorder="1" applyFont="1">
      <alignment horizontal="center" readingOrder="0" vertical="bottom"/>
    </xf>
    <xf borderId="4" fillId="4" fontId="24" numFmtId="0" xfId="0" applyAlignment="1" applyBorder="1" applyFont="1">
      <alignment horizontal="center" readingOrder="0" vertical="bottom"/>
    </xf>
    <xf borderId="2" fillId="4" fontId="24" numFmtId="0" xfId="0" applyAlignment="1" applyBorder="1" applyFont="1">
      <alignment horizontal="center" readingOrder="0" vertical="bottom"/>
    </xf>
    <xf borderId="5" fillId="4" fontId="24" numFmtId="0" xfId="0" applyAlignment="1" applyBorder="1" applyFont="1">
      <alignment horizontal="center" readingOrder="0" vertical="bottom"/>
    </xf>
    <xf borderId="5" fillId="4" fontId="24" numFmtId="0" xfId="0" applyAlignment="1" applyBorder="1" applyFont="1">
      <alignment horizontal="center" readingOrder="0" shrinkToFit="0" vertical="bottom" wrapText="0"/>
    </xf>
    <xf borderId="4" fillId="0" fontId="19" numFmtId="0" xfId="0" applyAlignment="1" applyBorder="1" applyFont="1">
      <alignment horizontal="center" readingOrder="0" vertical="bottom"/>
    </xf>
    <xf borderId="5" fillId="0" fontId="11" numFmtId="0" xfId="0" applyAlignment="1" applyBorder="1" applyFont="1">
      <alignment horizontal="center" readingOrder="0" shrinkToFit="0" vertical="bottom" wrapText="1"/>
    </xf>
    <xf borderId="4" fillId="0" fontId="22" numFmtId="0" xfId="0" applyAlignment="1" applyBorder="1" applyFont="1">
      <alignment horizontal="center" readingOrder="0" vertical="bottom"/>
    </xf>
    <xf borderId="8" fillId="0" fontId="11" numFmtId="0" xfId="0" applyAlignment="1" applyBorder="1" applyFont="1">
      <alignment horizontal="center" readingOrder="0" vertical="bottom"/>
    </xf>
    <xf borderId="5" fillId="0" fontId="25" numFmtId="0" xfId="0" applyAlignment="1" applyBorder="1" applyFont="1">
      <alignment horizontal="center" readingOrder="0" vertical="bottom"/>
    </xf>
    <xf borderId="5" fillId="0" fontId="25" numFmtId="0" xfId="0" applyAlignment="1" applyBorder="1" applyFont="1">
      <alignment horizontal="center" readingOrder="0" shrinkToFit="0" vertical="bottom" wrapText="0"/>
    </xf>
    <xf borderId="4" fillId="0" fontId="26" numFmtId="0" xfId="0" applyAlignment="1" applyBorder="1" applyFont="1">
      <alignment horizontal="center" readingOrder="0" vertical="bottom"/>
    </xf>
    <xf borderId="5" fillId="0" fontId="22" numFmtId="0" xfId="0" applyAlignment="1" applyBorder="1" applyFont="1">
      <alignment horizontal="center" readingOrder="0" vertical="bottom"/>
    </xf>
    <xf borderId="5" fillId="0" fontId="13" numFmtId="0" xfId="0" applyAlignment="1" applyBorder="1" applyFont="1">
      <alignment horizontal="center" readingOrder="0" shrinkToFit="0" vertical="bottom" wrapText="0"/>
    </xf>
    <xf borderId="0" fillId="0" fontId="27" numFmtId="0" xfId="0" applyFont="1"/>
    <xf borderId="4" fillId="0" fontId="18" numFmtId="0" xfId="0" applyAlignment="1" applyBorder="1" applyFont="1">
      <alignment horizontal="center" readingOrder="0" vertical="bottom"/>
    </xf>
    <xf borderId="4" fillId="3" fontId="10" numFmtId="0" xfId="0" applyAlignment="1" applyBorder="1" applyFont="1">
      <alignment horizontal="center" readingOrder="0" vertical="bottom"/>
    </xf>
    <xf borderId="4" fillId="0" fontId="12" numFmtId="0" xfId="0" applyAlignment="1" applyBorder="1" applyFont="1">
      <alignment horizontal="center" readingOrder="0" shrinkToFit="0" vertical="bottom" wrapText="0"/>
    </xf>
    <xf borderId="8" fillId="0" fontId="2" numFmtId="0" xfId="0" applyAlignment="1" applyBorder="1" applyFont="1">
      <alignment horizontal="center" readingOrder="0" shrinkToFit="0" vertical="bottom" wrapText="0"/>
    </xf>
    <xf borderId="5" fillId="0" fontId="6" numFmtId="0" xfId="0" applyAlignment="1" applyBorder="1" applyFont="1">
      <alignment horizontal="center" readingOrder="0" shrinkToFit="0" vertical="bottom" wrapText="0"/>
    </xf>
    <xf borderId="4" fillId="0" fontId="5" numFmtId="0" xfId="0" applyAlignment="1" applyBorder="1" applyFont="1">
      <alignment horizontal="center" readingOrder="0"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4" fillId="4" fontId="10" numFmtId="0" xfId="0" applyAlignment="1" applyBorder="1" applyFont="1">
      <alignment horizontal="center" readingOrder="0" shrinkToFit="0" vertical="bottom" wrapText="0"/>
    </xf>
    <xf borderId="2" fillId="4" fontId="6" numFmtId="0" xfId="0" applyAlignment="1" applyBorder="1" applyFont="1">
      <alignment horizontal="center" readingOrder="0" shrinkToFit="0" vertical="bottom" wrapText="0"/>
    </xf>
    <xf borderId="5" fillId="0" fontId="2" numFmtId="0" xfId="0" applyAlignment="1" applyBorder="1" applyFont="1">
      <alignment horizontal="center" readingOrder="0"/>
    </xf>
    <xf borderId="4" fillId="4" fontId="6" numFmtId="0" xfId="0" applyAlignment="1" applyBorder="1" applyFont="1">
      <alignment horizontal="center" readingOrder="0" shrinkToFit="0" vertical="bottom" wrapText="0"/>
    </xf>
    <xf borderId="2" fillId="4" fontId="21" numFmtId="0" xfId="0" applyAlignment="1" applyBorder="1" applyFont="1">
      <alignment horizontal="center" readingOrder="0" shrinkToFit="0" vertical="bottom" wrapText="0"/>
    </xf>
    <xf borderId="0" fillId="0" fontId="28" numFmtId="0" xfId="0" applyAlignment="1" applyFont="1">
      <alignment horizontal="center" readingOrder="0" shrinkToFit="0" vertical="bottom" wrapText="0"/>
    </xf>
    <xf borderId="1" fillId="0" fontId="29" numFmtId="0" xfId="0" applyAlignment="1" applyBorder="1" applyFont="1">
      <alignment horizontal="center" readingOrder="0" shrinkToFit="0" vertical="bottom" wrapText="0"/>
    </xf>
    <xf borderId="1" fillId="0" fontId="29" numFmtId="0" xfId="0" applyAlignment="1" applyBorder="1" applyFont="1">
      <alignment horizontal="center" readingOrder="0" shrinkToFit="0" vertical="bottom" wrapText="1"/>
    </xf>
    <xf borderId="2" fillId="0" fontId="29" numFmtId="0" xfId="0" applyAlignment="1" applyBorder="1" applyFont="1">
      <alignment horizontal="center" readingOrder="0" shrinkToFit="0" vertical="bottom" wrapText="0"/>
    </xf>
    <xf borderId="5" fillId="0" fontId="29" numFmtId="0" xfId="0" applyAlignment="1" applyBorder="1" applyFont="1">
      <alignment horizontal="center" readingOrder="0" shrinkToFit="0" vertical="bottom" wrapText="0"/>
    </xf>
    <xf borderId="5" fillId="0" fontId="30" numFmtId="0" xfId="0" applyAlignment="1" applyBorder="1" applyFont="1">
      <alignment horizontal="center" readingOrder="0" shrinkToFit="0" vertical="bottom" wrapText="1"/>
    </xf>
    <xf borderId="9" fillId="0" fontId="14" numFmtId="0" xfId="0" applyBorder="1" applyFont="1"/>
    <xf borderId="9" fillId="0" fontId="3" numFmtId="0" xfId="0" applyBorder="1" applyFont="1"/>
    <xf borderId="5" fillId="0" fontId="3" numFmtId="0" xfId="0" applyBorder="1" applyFont="1"/>
    <xf borderId="4" fillId="3" fontId="29" numFmtId="0" xfId="0" applyAlignment="1" applyBorder="1" applyFont="1">
      <alignment horizontal="center" readingOrder="0" vertical="bottom"/>
    </xf>
    <xf borderId="5" fillId="3" fontId="29" numFmtId="0" xfId="0" applyAlignment="1" applyBorder="1" applyFont="1">
      <alignment horizontal="center" readingOrder="0" vertical="bottom"/>
    </xf>
    <xf borderId="5" fillId="3" fontId="29" numFmtId="0" xfId="0" applyAlignment="1" applyBorder="1" applyFont="1">
      <alignment horizontal="center" readingOrder="0" shrinkToFit="0" vertical="bottom" wrapText="0"/>
    </xf>
    <xf borderId="5" fillId="3" fontId="29" numFmtId="0" xfId="0" applyAlignment="1" applyBorder="1" applyFont="1">
      <alignment horizontal="center" readingOrder="0" shrinkToFit="0" vertical="bottom" wrapText="1"/>
    </xf>
    <xf borderId="4" fillId="2" fontId="29" numFmtId="0" xfId="0" applyAlignment="1" applyBorder="1" applyFont="1">
      <alignment horizontal="center" readingOrder="0" vertical="bottom"/>
    </xf>
    <xf borderId="5" fillId="3" fontId="29" numFmtId="0" xfId="0" applyAlignment="1" applyBorder="1" applyFont="1">
      <alignment horizontal="center" vertical="bottom"/>
    </xf>
    <xf borderId="5" fillId="0" fontId="29" numFmtId="0" xfId="0" applyAlignment="1" applyBorder="1" applyFont="1">
      <alignment horizontal="center" readingOrder="0" vertical="bottom"/>
    </xf>
    <xf borderId="4" fillId="0" fontId="29" numFmtId="0" xfId="0" applyAlignment="1" applyBorder="1" applyFont="1">
      <alignment horizontal="center" readingOrder="0" vertical="bottom"/>
    </xf>
    <xf borderId="4" fillId="4" fontId="31" numFmtId="0" xfId="0" applyAlignment="1" applyBorder="1" applyFont="1">
      <alignment horizontal="center" readingOrder="0" vertical="bottom"/>
    </xf>
    <xf borderId="5" fillId="4" fontId="31" numFmtId="0" xfId="0" applyAlignment="1" applyBorder="1" applyFont="1">
      <alignment horizontal="center" vertical="bottom"/>
    </xf>
    <xf borderId="5" fillId="4" fontId="31" numFmtId="0" xfId="0" applyAlignment="1" applyBorder="1" applyFont="1">
      <alignment horizontal="center" readingOrder="0" vertical="bottom"/>
    </xf>
    <xf borderId="5" fillId="4" fontId="31" numFmtId="0" xfId="0" applyAlignment="1" applyBorder="1" applyFont="1">
      <alignment horizontal="center"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8.75"/>
    <col customWidth="1" min="2" max="2" width="37.5"/>
    <col customWidth="1" min="3" max="3" width="18.5"/>
  </cols>
  <sheetData>
    <row r="1">
      <c r="A1" s="1" t="s">
        <v>0</v>
      </c>
    </row>
    <row r="3">
      <c r="A3" s="2" t="s">
        <v>1</v>
      </c>
      <c r="B3" s="2" t="s">
        <v>2</v>
      </c>
      <c r="C3" s="2" t="s">
        <v>3</v>
      </c>
      <c r="D3" s="3" t="s">
        <v>4</v>
      </c>
      <c r="E3" s="4" t="s">
        <v>5</v>
      </c>
      <c r="F3" s="5"/>
      <c r="G3" s="5"/>
      <c r="H3" s="5"/>
      <c r="I3" s="5"/>
      <c r="J3" s="6"/>
    </row>
    <row r="4">
      <c r="A4" s="7"/>
      <c r="B4" s="7"/>
      <c r="C4" s="7"/>
      <c r="D4" s="7"/>
      <c r="E4" s="8" t="s">
        <v>6</v>
      </c>
      <c r="F4" s="8" t="s">
        <v>7</v>
      </c>
      <c r="G4" s="8" t="s">
        <v>8</v>
      </c>
      <c r="H4" s="8" t="s">
        <v>9</v>
      </c>
      <c r="I4" s="9" t="s">
        <v>10</v>
      </c>
      <c r="J4" s="10" t="s">
        <v>11</v>
      </c>
    </row>
    <row r="5">
      <c r="A5" s="11"/>
      <c r="B5" s="11"/>
      <c r="C5" s="11"/>
      <c r="D5" s="11"/>
      <c r="E5" s="12"/>
      <c r="F5" s="12"/>
      <c r="G5" s="12"/>
      <c r="H5" s="12"/>
      <c r="I5" s="12"/>
      <c r="J5" s="12"/>
    </row>
    <row r="6">
      <c r="A6" s="13" t="s">
        <v>12</v>
      </c>
      <c r="B6" s="5"/>
      <c r="C6" s="5"/>
      <c r="D6" s="5"/>
      <c r="E6" s="5"/>
      <c r="F6" s="5"/>
      <c r="G6" s="5"/>
      <c r="H6" s="5"/>
      <c r="I6" s="5"/>
      <c r="J6" s="6"/>
    </row>
    <row r="7">
      <c r="A7" s="14"/>
      <c r="B7" s="15" t="s">
        <v>13</v>
      </c>
      <c r="C7" s="15" t="s">
        <v>14</v>
      </c>
      <c r="D7" s="15">
        <v>185.0</v>
      </c>
      <c r="E7" s="15">
        <v>0.0</v>
      </c>
      <c r="F7" s="15">
        <v>14.0</v>
      </c>
      <c r="G7" s="15">
        <v>67.0</v>
      </c>
      <c r="H7" s="15">
        <v>104.0</v>
      </c>
      <c r="I7" s="16">
        <f t="shared" ref="I7:I8" si="1">(G7+H7)*100/D7</f>
        <v>92.43243243</v>
      </c>
      <c r="J7" s="16">
        <v>100.0</v>
      </c>
    </row>
    <row r="8">
      <c r="A8" s="14" t="s">
        <v>15</v>
      </c>
      <c r="B8" s="17" t="s">
        <v>16</v>
      </c>
      <c r="C8" s="15" t="s">
        <v>17</v>
      </c>
      <c r="D8" s="18">
        <v>86.0</v>
      </c>
      <c r="E8" s="18">
        <v>0.0</v>
      </c>
      <c r="F8" s="18">
        <v>22.0</v>
      </c>
      <c r="G8" s="18">
        <v>44.0</v>
      </c>
      <c r="H8" s="18">
        <v>20.0</v>
      </c>
      <c r="I8" s="19">
        <f t="shared" si="1"/>
        <v>74.41860465</v>
      </c>
      <c r="J8" s="20">
        <v>100.0</v>
      </c>
    </row>
    <row r="9">
      <c r="A9" s="14">
        <v>3.0</v>
      </c>
      <c r="B9" s="17" t="s">
        <v>18</v>
      </c>
      <c r="C9" s="21" t="s">
        <v>17</v>
      </c>
      <c r="D9" s="18">
        <v>30.0</v>
      </c>
      <c r="E9" s="18">
        <v>0.0</v>
      </c>
      <c r="F9" s="18">
        <v>12.0</v>
      </c>
      <c r="G9" s="18">
        <v>13.0</v>
      </c>
      <c r="H9" s="18">
        <v>5.0</v>
      </c>
      <c r="I9" s="19">
        <f>(G9+H9)/D9*100</f>
        <v>60</v>
      </c>
      <c r="J9" s="20">
        <v>100.0</v>
      </c>
    </row>
    <row r="10">
      <c r="A10" s="22">
        <v>23.0</v>
      </c>
      <c r="B10" s="21" t="s">
        <v>19</v>
      </c>
      <c r="C10" s="21" t="s">
        <v>17</v>
      </c>
      <c r="D10" s="23">
        <v>22.0</v>
      </c>
      <c r="E10" s="23">
        <v>0.0</v>
      </c>
      <c r="F10" s="23">
        <v>10.0</v>
      </c>
      <c r="G10" s="23">
        <v>12.0</v>
      </c>
      <c r="H10" s="23">
        <v>0.0</v>
      </c>
      <c r="I10" s="24">
        <f t="shared" ref="I10:I20" si="2">(G10+H10)*100/D10</f>
        <v>54.54545455</v>
      </c>
      <c r="J10" s="20">
        <v>100.0</v>
      </c>
    </row>
    <row r="11">
      <c r="A11" s="22">
        <v>23.0</v>
      </c>
      <c r="B11" s="25" t="s">
        <v>20</v>
      </c>
      <c r="C11" s="21" t="s">
        <v>17</v>
      </c>
      <c r="D11" s="23">
        <v>22.0</v>
      </c>
      <c r="E11" s="23">
        <v>0.0</v>
      </c>
      <c r="F11" s="23">
        <v>8.0</v>
      </c>
      <c r="G11" s="23">
        <v>12.0</v>
      </c>
      <c r="H11" s="23">
        <v>2.0</v>
      </c>
      <c r="I11" s="19">
        <f t="shared" si="2"/>
        <v>63.63636364</v>
      </c>
      <c r="J11" s="20">
        <v>100.0</v>
      </c>
    </row>
    <row r="12">
      <c r="A12" s="26" t="s">
        <v>21</v>
      </c>
      <c r="B12" s="27" t="s">
        <v>22</v>
      </c>
      <c r="C12" s="27" t="s">
        <v>17</v>
      </c>
      <c r="D12" s="28">
        <f>SUM(D7:D11)</f>
        <v>345</v>
      </c>
      <c r="E12" s="28">
        <v>0.0</v>
      </c>
      <c r="F12" s="28">
        <f t="shared" ref="F12:H12" si="3">SUM(F7:F11)</f>
        <v>66</v>
      </c>
      <c r="G12" s="28">
        <f t="shared" si="3"/>
        <v>148</v>
      </c>
      <c r="H12" s="28">
        <f t="shared" si="3"/>
        <v>131</v>
      </c>
      <c r="I12" s="29">
        <f t="shared" si="2"/>
        <v>80.86956522</v>
      </c>
      <c r="J12" s="30">
        <v>100.0</v>
      </c>
      <c r="K12" s="31"/>
    </row>
    <row r="13">
      <c r="A13" s="32">
        <v>44838.0</v>
      </c>
      <c r="B13" s="21" t="s">
        <v>23</v>
      </c>
      <c r="C13" s="21" t="s">
        <v>17</v>
      </c>
      <c r="D13" s="23">
        <v>51.0</v>
      </c>
      <c r="E13" s="23">
        <v>0.0</v>
      </c>
      <c r="F13" s="23">
        <v>17.0</v>
      </c>
      <c r="G13" s="23">
        <v>21.0</v>
      </c>
      <c r="H13" s="23">
        <v>13.0</v>
      </c>
      <c r="I13" s="33">
        <f t="shared" si="2"/>
        <v>66.66666667</v>
      </c>
      <c r="J13" s="20">
        <v>100.0</v>
      </c>
    </row>
    <row r="14">
      <c r="A14" s="22" t="s">
        <v>24</v>
      </c>
      <c r="B14" s="21" t="s">
        <v>25</v>
      </c>
      <c r="C14" s="21" t="s">
        <v>17</v>
      </c>
      <c r="D14" s="23">
        <v>61.0</v>
      </c>
      <c r="E14" s="23">
        <v>0.0</v>
      </c>
      <c r="F14" s="23">
        <v>26.0</v>
      </c>
      <c r="G14" s="23">
        <v>18.0</v>
      </c>
      <c r="H14" s="23">
        <v>17.0</v>
      </c>
      <c r="I14" s="33">
        <f t="shared" si="2"/>
        <v>57.37704918</v>
      </c>
      <c r="J14" s="20">
        <v>100.0</v>
      </c>
    </row>
    <row r="15">
      <c r="A15" s="22" t="s">
        <v>26</v>
      </c>
      <c r="B15" s="21" t="s">
        <v>27</v>
      </c>
      <c r="C15" s="21" t="s">
        <v>17</v>
      </c>
      <c r="D15" s="23">
        <v>47.0</v>
      </c>
      <c r="E15" s="23">
        <v>0.0</v>
      </c>
      <c r="F15" s="23">
        <v>16.0</v>
      </c>
      <c r="G15" s="23">
        <v>25.0</v>
      </c>
      <c r="H15" s="23">
        <v>6.0</v>
      </c>
      <c r="I15" s="33">
        <f t="shared" si="2"/>
        <v>65.95744681</v>
      </c>
      <c r="J15" s="20">
        <v>100.0</v>
      </c>
    </row>
    <row r="16">
      <c r="A16" s="34" t="s">
        <v>21</v>
      </c>
      <c r="B16" s="35" t="s">
        <v>27</v>
      </c>
      <c r="C16" s="6"/>
      <c r="D16" s="36">
        <f>SUM(D13:D15)</f>
        <v>159</v>
      </c>
      <c r="E16" s="36">
        <v>0.0</v>
      </c>
      <c r="F16" s="36">
        <f>F13+F14+F15</f>
        <v>59</v>
      </c>
      <c r="G16" s="36">
        <f t="shared" ref="G16:H16" si="4">SUM(G13:G15)</f>
        <v>64</v>
      </c>
      <c r="H16" s="36">
        <f t="shared" si="4"/>
        <v>36</v>
      </c>
      <c r="I16" s="37">
        <f t="shared" si="2"/>
        <v>62.89308176</v>
      </c>
      <c r="J16" s="38">
        <v>100.0</v>
      </c>
    </row>
    <row r="17">
      <c r="A17" s="39" t="s">
        <v>28</v>
      </c>
      <c r="B17" s="40" t="s">
        <v>29</v>
      </c>
      <c r="C17" s="41" t="s">
        <v>30</v>
      </c>
      <c r="D17" s="42">
        <v>121.0</v>
      </c>
      <c r="E17" s="42">
        <v>0.0</v>
      </c>
      <c r="F17" s="42">
        <v>4.0</v>
      </c>
      <c r="G17" s="42">
        <v>55.0</v>
      </c>
      <c r="H17" s="42">
        <v>62.0</v>
      </c>
      <c r="I17" s="20">
        <f t="shared" si="2"/>
        <v>96.69421488</v>
      </c>
      <c r="J17" s="42">
        <v>100.0</v>
      </c>
    </row>
    <row r="18">
      <c r="A18" s="43" t="s">
        <v>31</v>
      </c>
      <c r="B18" s="21" t="s">
        <v>32</v>
      </c>
      <c r="C18" s="44" t="s">
        <v>33</v>
      </c>
      <c r="D18" s="45">
        <v>206.0</v>
      </c>
      <c r="E18" s="45">
        <v>0.0</v>
      </c>
      <c r="F18" s="45">
        <v>59.0</v>
      </c>
      <c r="G18" s="45">
        <v>98.0</v>
      </c>
      <c r="H18" s="45">
        <v>49.0</v>
      </c>
      <c r="I18" s="20">
        <f t="shared" si="2"/>
        <v>71.3592233</v>
      </c>
      <c r="J18" s="46">
        <v>100.0</v>
      </c>
    </row>
    <row r="19">
      <c r="A19" s="47" t="s">
        <v>34</v>
      </c>
      <c r="B19" s="21" t="s">
        <v>32</v>
      </c>
      <c r="C19" s="21" t="s">
        <v>35</v>
      </c>
      <c r="D19" s="45">
        <v>86.0</v>
      </c>
      <c r="E19" s="45">
        <v>0.0</v>
      </c>
      <c r="F19" s="45">
        <v>36.0</v>
      </c>
      <c r="G19" s="45">
        <v>33.0</v>
      </c>
      <c r="H19" s="45">
        <v>17.0</v>
      </c>
      <c r="I19" s="48">
        <f t="shared" si="2"/>
        <v>58.13953488</v>
      </c>
      <c r="J19" s="46">
        <v>100.0</v>
      </c>
    </row>
    <row r="20">
      <c r="A20" s="49"/>
      <c r="B20" s="50" t="s">
        <v>36</v>
      </c>
      <c r="C20" s="51"/>
      <c r="D20" s="51">
        <f t="shared" ref="D20:H20" si="5">D18+D19</f>
        <v>292</v>
      </c>
      <c r="E20" s="51">
        <f t="shared" si="5"/>
        <v>0</v>
      </c>
      <c r="F20" s="51">
        <f t="shared" si="5"/>
        <v>95</v>
      </c>
      <c r="G20" s="51">
        <f t="shared" si="5"/>
        <v>131</v>
      </c>
      <c r="H20" s="51">
        <f t="shared" si="5"/>
        <v>66</v>
      </c>
      <c r="I20" s="30">
        <f t="shared" si="2"/>
        <v>67.46575342</v>
      </c>
      <c r="J20" s="52">
        <f>(F20+G20+H20)*100/D20</f>
        <v>100</v>
      </c>
    </row>
    <row r="21">
      <c r="A21" s="43" t="s">
        <v>37</v>
      </c>
      <c r="B21" s="25" t="s">
        <v>38</v>
      </c>
      <c r="C21" s="53" t="s">
        <v>39</v>
      </c>
      <c r="D21" s="45">
        <v>71.0</v>
      </c>
      <c r="E21" s="45">
        <v>0.0</v>
      </c>
      <c r="F21" s="45">
        <v>2.0</v>
      </c>
      <c r="G21" s="45">
        <v>36.0</v>
      </c>
      <c r="H21" s="45">
        <v>33.0</v>
      </c>
      <c r="I21" s="37">
        <v>93.8</v>
      </c>
      <c r="J21" s="30">
        <v>100.0</v>
      </c>
    </row>
    <row r="22">
      <c r="A22" s="43" t="s">
        <v>40</v>
      </c>
      <c r="B22" s="44" t="s">
        <v>41</v>
      </c>
      <c r="C22" s="53" t="s">
        <v>42</v>
      </c>
      <c r="D22" s="45">
        <v>149.0</v>
      </c>
      <c r="E22" s="44">
        <v>0.0</v>
      </c>
      <c r="F22" s="44">
        <v>11.0</v>
      </c>
      <c r="G22" s="44">
        <v>96.0</v>
      </c>
      <c r="H22" s="44">
        <v>42.0</v>
      </c>
      <c r="I22" s="54">
        <f t="shared" ref="I22:I23" si="6">(G22+H22)*100/D22</f>
        <v>92.61744966</v>
      </c>
      <c r="J22" s="54">
        <v>100.0</v>
      </c>
    </row>
    <row r="23">
      <c r="A23" s="55" t="s">
        <v>21</v>
      </c>
      <c r="B23" s="56" t="s">
        <v>12</v>
      </c>
      <c r="C23" s="6"/>
      <c r="D23" s="57">
        <v>1093.0</v>
      </c>
      <c r="E23" s="57">
        <v>11.0</v>
      </c>
      <c r="F23" s="57">
        <v>235.0</v>
      </c>
      <c r="G23" s="57">
        <v>625.0</v>
      </c>
      <c r="H23" s="57">
        <v>222.0</v>
      </c>
      <c r="I23" s="57">
        <f t="shared" si="6"/>
        <v>77.49313815</v>
      </c>
      <c r="J23" s="57">
        <v>98.9935956</v>
      </c>
    </row>
    <row r="24">
      <c r="D24" s="58"/>
      <c r="E24" s="58"/>
      <c r="F24" s="58"/>
      <c r="G24" s="58"/>
      <c r="H24" s="58"/>
      <c r="I24" s="58"/>
      <c r="J24" s="58"/>
    </row>
    <row r="25">
      <c r="D25" s="58"/>
      <c r="E25" s="58"/>
      <c r="F25" s="58"/>
      <c r="G25" s="58"/>
      <c r="H25" s="58"/>
      <c r="I25" s="58"/>
      <c r="J25" s="58"/>
    </row>
  </sheetData>
  <mergeCells count="9">
    <mergeCell ref="B16:C16"/>
    <mergeCell ref="B23:C23"/>
    <mergeCell ref="A1:J2"/>
    <mergeCell ref="A3:A4"/>
    <mergeCell ref="B3:B4"/>
    <mergeCell ref="C3:C4"/>
    <mergeCell ref="D3:D4"/>
    <mergeCell ref="E3:J3"/>
    <mergeCell ref="A6:J6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28.0"/>
    <col customWidth="1" min="3" max="3" width="16.38"/>
  </cols>
  <sheetData>
    <row r="1">
      <c r="A1" s="59" t="s">
        <v>0</v>
      </c>
    </row>
    <row r="3">
      <c r="A3" s="2" t="s">
        <v>1</v>
      </c>
      <c r="B3" s="2" t="s">
        <v>2</v>
      </c>
      <c r="C3" s="2" t="s">
        <v>3</v>
      </c>
      <c r="D3" s="60" t="s">
        <v>4</v>
      </c>
      <c r="E3" s="61" t="s">
        <v>5</v>
      </c>
      <c r="F3" s="5"/>
      <c r="G3" s="5"/>
      <c r="H3" s="5"/>
      <c r="I3" s="5"/>
      <c r="J3" s="6"/>
    </row>
    <row r="4">
      <c r="A4" s="7"/>
      <c r="B4" s="7"/>
      <c r="C4" s="7"/>
      <c r="D4" s="7"/>
      <c r="E4" s="20" t="s">
        <v>6</v>
      </c>
      <c r="F4" s="20" t="s">
        <v>7</v>
      </c>
      <c r="G4" s="20" t="s">
        <v>8</v>
      </c>
      <c r="H4" s="20" t="s">
        <v>9</v>
      </c>
      <c r="I4" s="62" t="s">
        <v>43</v>
      </c>
      <c r="J4" s="23" t="s">
        <v>11</v>
      </c>
    </row>
    <row r="5">
      <c r="A5" s="22">
        <v>10.0</v>
      </c>
      <c r="B5" s="25" t="s">
        <v>44</v>
      </c>
      <c r="C5" s="63" t="s">
        <v>45</v>
      </c>
      <c r="D5" s="23">
        <v>14.0</v>
      </c>
      <c r="E5" s="23">
        <v>0.0</v>
      </c>
      <c r="F5" s="23">
        <v>0.0</v>
      </c>
      <c r="G5" s="23">
        <v>11.0</v>
      </c>
      <c r="H5" s="23">
        <v>3.0</v>
      </c>
      <c r="I5" s="23">
        <f t="shared" ref="I5:I19" si="1">(G5+H5)*100/D5</f>
        <v>100</v>
      </c>
      <c r="J5" s="23">
        <v>100.0</v>
      </c>
    </row>
    <row r="6">
      <c r="A6" s="64">
        <v>15.0</v>
      </c>
      <c r="B6" s="8" t="s">
        <v>46</v>
      </c>
      <c r="C6" s="8" t="s">
        <v>45</v>
      </c>
      <c r="D6" s="23">
        <v>16.0</v>
      </c>
      <c r="E6" s="20">
        <v>0.0</v>
      </c>
      <c r="F6" s="20">
        <v>0.0</v>
      </c>
      <c r="G6" s="20">
        <v>10.0</v>
      </c>
      <c r="H6" s="20">
        <v>6.0</v>
      </c>
      <c r="I6" s="23">
        <f t="shared" si="1"/>
        <v>100</v>
      </c>
      <c r="J6" s="23">
        <v>100.0</v>
      </c>
    </row>
    <row r="7">
      <c r="A7" s="64">
        <v>5.0</v>
      </c>
      <c r="B7" s="8" t="s">
        <v>47</v>
      </c>
      <c r="C7" s="20" t="s">
        <v>45</v>
      </c>
      <c r="D7" s="23">
        <v>24.0</v>
      </c>
      <c r="E7" s="20">
        <v>0.0</v>
      </c>
      <c r="F7" s="20">
        <v>4.0</v>
      </c>
      <c r="G7" s="20">
        <v>15.0</v>
      </c>
      <c r="H7" s="20">
        <v>5.0</v>
      </c>
      <c r="I7" s="23">
        <f t="shared" si="1"/>
        <v>83.33333333</v>
      </c>
      <c r="J7" s="23">
        <f>(F7+G7+H7)*100/D7</f>
        <v>100</v>
      </c>
    </row>
    <row r="8">
      <c r="A8" s="64">
        <v>7.0</v>
      </c>
      <c r="B8" s="65" t="s">
        <v>44</v>
      </c>
      <c r="C8" s="20" t="s">
        <v>45</v>
      </c>
      <c r="D8" s="23">
        <v>27.0</v>
      </c>
      <c r="E8" s="20">
        <v>0.0</v>
      </c>
      <c r="F8" s="20">
        <v>7.0</v>
      </c>
      <c r="G8" s="20">
        <v>10.0</v>
      </c>
      <c r="H8" s="20">
        <v>10.0</v>
      </c>
      <c r="I8" s="23">
        <f t="shared" si="1"/>
        <v>74.07407407</v>
      </c>
      <c r="J8" s="23">
        <v>100.0</v>
      </c>
    </row>
    <row r="9">
      <c r="A9" s="64">
        <v>7.0</v>
      </c>
      <c r="B9" s="66" t="s">
        <v>48</v>
      </c>
      <c r="C9" s="66" t="s">
        <v>45</v>
      </c>
      <c r="D9" s="66">
        <v>27.0</v>
      </c>
      <c r="E9" s="66">
        <v>0.0</v>
      </c>
      <c r="F9" s="66">
        <v>8.0</v>
      </c>
      <c r="G9" s="66">
        <v>11.0</v>
      </c>
      <c r="H9" s="66">
        <v>8.0</v>
      </c>
      <c r="I9" s="23">
        <f t="shared" si="1"/>
        <v>70.37037037</v>
      </c>
      <c r="J9" s="67">
        <v>100.0</v>
      </c>
    </row>
    <row r="10">
      <c r="A10" s="64">
        <v>7.0</v>
      </c>
      <c r="B10" s="20" t="s">
        <v>49</v>
      </c>
      <c r="C10" s="20" t="s">
        <v>45</v>
      </c>
      <c r="D10" s="23">
        <v>27.0</v>
      </c>
      <c r="E10" s="20">
        <v>0.0</v>
      </c>
      <c r="F10" s="20">
        <v>10.0</v>
      </c>
      <c r="G10" s="20">
        <v>10.0</v>
      </c>
      <c r="H10" s="20">
        <v>7.0</v>
      </c>
      <c r="I10" s="23">
        <f t="shared" si="1"/>
        <v>62.96296296</v>
      </c>
      <c r="J10" s="23">
        <v>100.0</v>
      </c>
    </row>
    <row r="11">
      <c r="A11" s="64">
        <v>10.0</v>
      </c>
      <c r="B11" s="8" t="s">
        <v>50</v>
      </c>
      <c r="C11" s="20" t="s">
        <v>45</v>
      </c>
      <c r="D11" s="23">
        <v>14.0</v>
      </c>
      <c r="E11" s="20">
        <v>0.0</v>
      </c>
      <c r="F11" s="20">
        <v>0.0</v>
      </c>
      <c r="G11" s="20">
        <v>12.0</v>
      </c>
      <c r="H11" s="20">
        <v>2.0</v>
      </c>
      <c r="I11" s="23">
        <f t="shared" si="1"/>
        <v>100</v>
      </c>
      <c r="J11" s="23">
        <v>100.0</v>
      </c>
    </row>
    <row r="12">
      <c r="A12" s="64">
        <v>7.0</v>
      </c>
      <c r="B12" s="8" t="s">
        <v>51</v>
      </c>
      <c r="C12" s="8" t="s">
        <v>45</v>
      </c>
      <c r="D12" s="23">
        <v>27.0</v>
      </c>
      <c r="E12" s="20">
        <v>0.0</v>
      </c>
      <c r="F12" s="20">
        <v>7.0</v>
      </c>
      <c r="G12" s="20">
        <v>9.0</v>
      </c>
      <c r="H12" s="20">
        <v>11.0</v>
      </c>
      <c r="I12" s="23">
        <f t="shared" si="1"/>
        <v>74.07407407</v>
      </c>
      <c r="J12" s="23">
        <v>100.0</v>
      </c>
    </row>
    <row r="13">
      <c r="A13" s="68">
        <v>7.0</v>
      </c>
      <c r="B13" s="20" t="s">
        <v>52</v>
      </c>
      <c r="C13" s="20" t="s">
        <v>45</v>
      </c>
      <c r="D13" s="23">
        <v>27.0</v>
      </c>
      <c r="E13" s="20">
        <v>0.0</v>
      </c>
      <c r="F13" s="20">
        <v>6.0</v>
      </c>
      <c r="G13" s="20">
        <v>10.0</v>
      </c>
      <c r="H13" s="20">
        <v>11.0</v>
      </c>
      <c r="I13" s="23">
        <f t="shared" si="1"/>
        <v>77.77777778</v>
      </c>
      <c r="J13" s="23">
        <v>100.0</v>
      </c>
    </row>
    <row r="14">
      <c r="A14" s="64">
        <v>5.0</v>
      </c>
      <c r="B14" s="8" t="s">
        <v>53</v>
      </c>
      <c r="C14" s="20" t="s">
        <v>45</v>
      </c>
      <c r="D14" s="23">
        <v>24.0</v>
      </c>
      <c r="E14" s="20">
        <v>0.0</v>
      </c>
      <c r="F14" s="20">
        <v>4.0</v>
      </c>
      <c r="G14" s="20">
        <v>10.0</v>
      </c>
      <c r="H14" s="20">
        <v>10.0</v>
      </c>
      <c r="I14" s="23">
        <f t="shared" si="1"/>
        <v>83.33333333</v>
      </c>
      <c r="J14" s="23">
        <v>100.0</v>
      </c>
    </row>
    <row r="15">
      <c r="A15" s="64">
        <v>5.0</v>
      </c>
      <c r="B15" s="8" t="s">
        <v>50</v>
      </c>
      <c r="C15" s="20" t="s">
        <v>45</v>
      </c>
      <c r="D15" s="23">
        <v>23.0</v>
      </c>
      <c r="E15" s="20">
        <v>0.0</v>
      </c>
      <c r="F15" s="20">
        <v>2.0</v>
      </c>
      <c r="G15" s="20">
        <v>15.0</v>
      </c>
      <c r="H15" s="20">
        <v>6.0</v>
      </c>
      <c r="I15" s="23">
        <f t="shared" si="1"/>
        <v>91.30434783</v>
      </c>
      <c r="J15" s="23">
        <v>100.0</v>
      </c>
    </row>
    <row r="16">
      <c r="A16" s="64">
        <v>26.0</v>
      </c>
      <c r="B16" s="8" t="s">
        <v>54</v>
      </c>
      <c r="C16" s="20" t="s">
        <v>45</v>
      </c>
      <c r="D16" s="23">
        <v>26.0</v>
      </c>
      <c r="E16" s="20">
        <v>0.0</v>
      </c>
      <c r="F16" s="20">
        <v>6.0</v>
      </c>
      <c r="G16" s="20">
        <v>15.0</v>
      </c>
      <c r="H16" s="20">
        <v>5.0</v>
      </c>
      <c r="I16" s="23">
        <f t="shared" si="1"/>
        <v>76.92307692</v>
      </c>
      <c r="J16" s="23">
        <v>100.0</v>
      </c>
    </row>
    <row r="17">
      <c r="A17" s="64">
        <v>5.0</v>
      </c>
      <c r="B17" s="8" t="s">
        <v>51</v>
      </c>
      <c r="C17" s="20" t="s">
        <v>45</v>
      </c>
      <c r="D17" s="23">
        <v>23.0</v>
      </c>
      <c r="E17" s="20">
        <v>0.0</v>
      </c>
      <c r="F17" s="20">
        <v>3.0</v>
      </c>
      <c r="G17" s="20">
        <v>17.0</v>
      </c>
      <c r="H17" s="20">
        <v>3.0</v>
      </c>
      <c r="I17" s="23">
        <f t="shared" si="1"/>
        <v>86.95652174</v>
      </c>
      <c r="J17" s="23">
        <v>100.0</v>
      </c>
    </row>
    <row r="18">
      <c r="A18" s="64">
        <v>26.0</v>
      </c>
      <c r="B18" s="8" t="s">
        <v>52</v>
      </c>
      <c r="C18" s="20" t="s">
        <v>45</v>
      </c>
      <c r="D18" s="23">
        <v>26.0</v>
      </c>
      <c r="E18" s="20">
        <v>0.0</v>
      </c>
      <c r="F18" s="20">
        <v>6.0</v>
      </c>
      <c r="G18" s="20">
        <v>14.0</v>
      </c>
      <c r="H18" s="20">
        <v>6.0</v>
      </c>
      <c r="I18" s="23">
        <f t="shared" si="1"/>
        <v>76.92307692</v>
      </c>
      <c r="J18" s="23">
        <v>100.0</v>
      </c>
    </row>
    <row r="19">
      <c r="A19" s="69" t="s">
        <v>21</v>
      </c>
      <c r="B19" s="6"/>
      <c r="C19" s="70" t="s">
        <v>45</v>
      </c>
      <c r="D19" s="28">
        <f>SUM(D3:D18)</f>
        <v>325</v>
      </c>
      <c r="E19" s="28">
        <v>0.0</v>
      </c>
      <c r="F19" s="28">
        <v>30.0</v>
      </c>
      <c r="G19" s="28">
        <v>126.0</v>
      </c>
      <c r="H19" s="28">
        <v>67.0</v>
      </c>
      <c r="I19" s="28">
        <f t="shared" si="1"/>
        <v>59.38461538</v>
      </c>
      <c r="J19" s="28">
        <f>(F19+G19+H19)*100/D19</f>
        <v>68.61538462</v>
      </c>
    </row>
    <row r="20">
      <c r="A20" s="22">
        <v>10.0</v>
      </c>
      <c r="B20" s="71" t="s">
        <v>55</v>
      </c>
      <c r="C20" s="21" t="s">
        <v>56</v>
      </c>
      <c r="D20" s="21">
        <v>14.0</v>
      </c>
      <c r="E20" s="21">
        <v>0.0</v>
      </c>
      <c r="F20" s="21">
        <v>1.0</v>
      </c>
      <c r="G20" s="21">
        <v>7.0</v>
      </c>
      <c r="H20" s="21">
        <v>6.0</v>
      </c>
      <c r="I20" s="23">
        <f t="shared" ref="I20:I23" si="2">(H20+G20)*100/D20</f>
        <v>92.85714286</v>
      </c>
      <c r="J20" s="23">
        <v>100.0</v>
      </c>
    </row>
    <row r="21">
      <c r="A21" s="22">
        <v>14.0</v>
      </c>
      <c r="B21" s="25" t="s">
        <v>57</v>
      </c>
      <c r="C21" s="21" t="s">
        <v>56</v>
      </c>
      <c r="D21" s="21">
        <v>30.0</v>
      </c>
      <c r="E21" s="21">
        <v>0.0</v>
      </c>
      <c r="F21" s="21">
        <v>7.0</v>
      </c>
      <c r="G21" s="21">
        <v>13.0</v>
      </c>
      <c r="H21" s="21">
        <v>10.0</v>
      </c>
      <c r="I21" s="23">
        <f t="shared" si="2"/>
        <v>76.66666667</v>
      </c>
      <c r="J21" s="23">
        <v>100.0</v>
      </c>
    </row>
    <row r="22">
      <c r="A22" s="22">
        <v>15.0</v>
      </c>
      <c r="B22" s="21" t="s">
        <v>58</v>
      </c>
      <c r="C22" s="21" t="s">
        <v>56</v>
      </c>
      <c r="D22" s="21">
        <v>16.0</v>
      </c>
      <c r="E22" s="21">
        <v>0.0</v>
      </c>
      <c r="F22" s="21">
        <v>4.0</v>
      </c>
      <c r="G22" s="21">
        <v>4.0</v>
      </c>
      <c r="H22" s="21">
        <v>8.0</v>
      </c>
      <c r="I22" s="23">
        <f t="shared" si="2"/>
        <v>75</v>
      </c>
      <c r="J22" s="23">
        <v>100.0</v>
      </c>
    </row>
    <row r="23">
      <c r="A23" s="22">
        <v>15.0</v>
      </c>
      <c r="B23" s="21" t="s">
        <v>59</v>
      </c>
      <c r="C23" s="21" t="s">
        <v>56</v>
      </c>
      <c r="D23" s="21">
        <v>16.0</v>
      </c>
      <c r="E23" s="21">
        <v>0.0</v>
      </c>
      <c r="F23" s="21">
        <v>6.0</v>
      </c>
      <c r="G23" s="21">
        <v>4.0</v>
      </c>
      <c r="H23" s="21">
        <v>6.0</v>
      </c>
      <c r="I23" s="23">
        <f t="shared" si="2"/>
        <v>62.5</v>
      </c>
      <c r="J23" s="23">
        <v>100.0</v>
      </c>
    </row>
    <row r="24">
      <c r="A24" s="69" t="s">
        <v>21</v>
      </c>
      <c r="B24" s="6"/>
      <c r="C24" s="27" t="s">
        <v>56</v>
      </c>
      <c r="D24" s="27">
        <v>83.0</v>
      </c>
      <c r="E24" s="27">
        <v>0.0</v>
      </c>
      <c r="F24" s="27">
        <v>11.0</v>
      </c>
      <c r="G24" s="27">
        <v>34.0</v>
      </c>
      <c r="H24" s="27">
        <v>38.0</v>
      </c>
      <c r="I24" s="28">
        <f t="shared" ref="I24:I25" si="4">(G24+H24)*100/D24</f>
        <v>86.74698795</v>
      </c>
      <c r="J24" s="28">
        <f t="shared" ref="J24:J25" si="5">(F24+G24+H24)*100/D24</f>
        <v>100</v>
      </c>
    </row>
    <row r="25">
      <c r="A25" s="72" t="s">
        <v>60</v>
      </c>
      <c r="B25" s="5"/>
      <c r="C25" s="6"/>
      <c r="D25" s="73">
        <f t="shared" ref="D25:H25" si="3">D19+D24</f>
        <v>408</v>
      </c>
      <c r="E25" s="73">
        <f t="shared" si="3"/>
        <v>0</v>
      </c>
      <c r="F25" s="73">
        <f t="shared" si="3"/>
        <v>41</v>
      </c>
      <c r="G25" s="73">
        <f t="shared" si="3"/>
        <v>160</v>
      </c>
      <c r="H25" s="73">
        <f t="shared" si="3"/>
        <v>105</v>
      </c>
      <c r="I25" s="50">
        <f t="shared" si="4"/>
        <v>64.95098039</v>
      </c>
      <c r="J25" s="28">
        <f t="shared" si="5"/>
        <v>75</v>
      </c>
    </row>
    <row r="26">
      <c r="A26" s="74"/>
      <c r="B26" s="74"/>
      <c r="C26" s="74"/>
      <c r="D26" s="74"/>
      <c r="E26" s="74"/>
      <c r="F26" s="74"/>
      <c r="G26" s="74"/>
      <c r="H26" s="74"/>
      <c r="I26" s="74"/>
      <c r="J26" s="74"/>
    </row>
    <row r="27">
      <c r="A27" s="74"/>
      <c r="B27" s="74"/>
      <c r="C27" s="74"/>
      <c r="D27" s="74"/>
      <c r="E27" s="74"/>
      <c r="F27" s="74"/>
      <c r="G27" s="74"/>
      <c r="H27" s="74"/>
      <c r="I27" s="74"/>
      <c r="J27" s="74"/>
    </row>
    <row r="28">
      <c r="A28" s="74"/>
      <c r="B28" s="74"/>
      <c r="C28" s="74"/>
      <c r="D28" s="74"/>
      <c r="E28" s="74"/>
      <c r="F28" s="74"/>
      <c r="G28" s="74"/>
      <c r="H28" s="74"/>
      <c r="I28" s="74"/>
      <c r="J28" s="74"/>
    </row>
    <row r="29">
      <c r="A29" s="74"/>
      <c r="B29" s="74"/>
      <c r="C29" s="74"/>
      <c r="D29" s="74"/>
      <c r="E29" s="74"/>
      <c r="F29" s="74"/>
      <c r="G29" s="74"/>
      <c r="H29" s="74"/>
      <c r="I29" s="74"/>
      <c r="J29" s="74"/>
    </row>
  </sheetData>
  <mergeCells count="9">
    <mergeCell ref="A24:B24"/>
    <mergeCell ref="A25:C25"/>
    <mergeCell ref="A1:J2"/>
    <mergeCell ref="A3:A4"/>
    <mergeCell ref="B3:B4"/>
    <mergeCell ref="C3:C4"/>
    <mergeCell ref="D3:D4"/>
    <mergeCell ref="E3:J3"/>
    <mergeCell ref="A19:B19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0.88"/>
    <col customWidth="1" min="2" max="2" width="18.75"/>
    <col customWidth="1" min="3" max="3" width="17.25"/>
  </cols>
  <sheetData>
    <row r="1">
      <c r="A1" s="75" t="s">
        <v>0</v>
      </c>
    </row>
    <row r="3">
      <c r="A3" s="76" t="s">
        <v>1</v>
      </c>
      <c r="B3" s="76" t="s">
        <v>2</v>
      </c>
      <c r="C3" s="76" t="s">
        <v>3</v>
      </c>
      <c r="D3" s="77" t="s">
        <v>4</v>
      </c>
      <c r="E3" s="78" t="s">
        <v>5</v>
      </c>
      <c r="F3" s="5"/>
      <c r="G3" s="5"/>
      <c r="H3" s="5"/>
      <c r="I3" s="5"/>
      <c r="J3" s="6"/>
    </row>
    <row r="4">
      <c r="A4" s="7"/>
      <c r="B4" s="7"/>
      <c r="C4" s="7"/>
      <c r="D4" s="7"/>
      <c r="E4" s="79" t="s">
        <v>6</v>
      </c>
      <c r="F4" s="79" t="s">
        <v>7</v>
      </c>
      <c r="G4" s="79" t="s">
        <v>8</v>
      </c>
      <c r="H4" s="79" t="s">
        <v>61</v>
      </c>
      <c r="I4" s="80" t="s">
        <v>43</v>
      </c>
      <c r="J4" s="81" t="s">
        <v>11</v>
      </c>
    </row>
    <row r="5">
      <c r="A5" s="82">
        <v>26.0</v>
      </c>
      <c r="B5" s="83" t="s">
        <v>62</v>
      </c>
      <c r="C5" s="41" t="s">
        <v>63</v>
      </c>
      <c r="D5" s="84">
        <v>17.0</v>
      </c>
      <c r="E5" s="84">
        <v>0.0</v>
      </c>
      <c r="F5" s="84">
        <v>2.0</v>
      </c>
      <c r="G5" s="84">
        <v>10.0</v>
      </c>
      <c r="H5" s="84">
        <v>5.0</v>
      </c>
      <c r="I5" s="85">
        <f t="shared" ref="I5:I19" si="1">(G5+H5)*100/D5</f>
        <v>88.23529412</v>
      </c>
      <c r="J5" s="85">
        <f t="shared" ref="J5:J19" si="2">(F5+G5+H5)*100/D5</f>
        <v>100</v>
      </c>
    </row>
    <row r="6">
      <c r="A6" s="86" t="s">
        <v>64</v>
      </c>
      <c r="B6" s="7"/>
      <c r="C6" s="41" t="s">
        <v>30</v>
      </c>
      <c r="D6" s="84">
        <v>201.0</v>
      </c>
      <c r="E6" s="84">
        <v>2.0</v>
      </c>
      <c r="F6" s="84">
        <v>46.0</v>
      </c>
      <c r="G6" s="84">
        <v>107.0</v>
      </c>
      <c r="H6" s="84">
        <v>46.0</v>
      </c>
      <c r="I6" s="85">
        <f t="shared" si="1"/>
        <v>76.11940299</v>
      </c>
      <c r="J6" s="85">
        <f t="shared" si="2"/>
        <v>99.00497512</v>
      </c>
    </row>
    <row r="7">
      <c r="A7" s="87" t="s">
        <v>21</v>
      </c>
      <c r="B7" s="88" t="s">
        <v>62</v>
      </c>
      <c r="C7" s="6"/>
      <c r="D7" s="89">
        <v>218.0</v>
      </c>
      <c r="E7" s="89">
        <v>2.0</v>
      </c>
      <c r="F7" s="89">
        <v>48.0</v>
      </c>
      <c r="G7" s="89">
        <v>117.0</v>
      </c>
      <c r="H7" s="89">
        <v>51.0</v>
      </c>
      <c r="I7" s="90">
        <f t="shared" si="1"/>
        <v>77.06422018</v>
      </c>
      <c r="J7" s="90">
        <f t="shared" si="2"/>
        <v>99.08256881</v>
      </c>
    </row>
    <row r="8">
      <c r="A8" s="91" t="s">
        <v>65</v>
      </c>
      <c r="B8" s="92" t="s">
        <v>66</v>
      </c>
      <c r="C8" s="41" t="s">
        <v>67</v>
      </c>
      <c r="D8" s="84">
        <v>119.0</v>
      </c>
      <c r="E8" s="93">
        <v>0.0</v>
      </c>
      <c r="F8" s="84">
        <v>8.0</v>
      </c>
      <c r="G8" s="84">
        <v>74.0</v>
      </c>
      <c r="H8" s="84">
        <v>37.0</v>
      </c>
      <c r="I8" s="85">
        <f t="shared" si="1"/>
        <v>93.27731092</v>
      </c>
      <c r="J8" s="85">
        <f t="shared" si="2"/>
        <v>100</v>
      </c>
    </row>
    <row r="9">
      <c r="A9" s="94" t="s">
        <v>68</v>
      </c>
      <c r="B9" s="95"/>
      <c r="C9" s="41" t="s">
        <v>69</v>
      </c>
      <c r="D9" s="84">
        <v>202.0</v>
      </c>
      <c r="E9" s="84">
        <v>10.0</v>
      </c>
      <c r="F9" s="84">
        <v>67.0</v>
      </c>
      <c r="G9" s="84">
        <v>66.0</v>
      </c>
      <c r="H9" s="84">
        <v>59.0</v>
      </c>
      <c r="I9" s="85">
        <f t="shared" si="1"/>
        <v>61.88118812</v>
      </c>
      <c r="J9" s="85">
        <f t="shared" si="2"/>
        <v>95.04950495</v>
      </c>
    </row>
    <row r="10">
      <c r="A10" s="96">
        <v>41825.0</v>
      </c>
      <c r="B10" s="7"/>
      <c r="C10" s="41" t="s">
        <v>70</v>
      </c>
      <c r="D10" s="84">
        <v>73.0</v>
      </c>
      <c r="E10" s="84">
        <v>0.0</v>
      </c>
      <c r="F10" s="84">
        <v>8.0</v>
      </c>
      <c r="G10" s="84">
        <v>42.0</v>
      </c>
      <c r="H10" s="84">
        <v>23.0</v>
      </c>
      <c r="I10" s="85">
        <f t="shared" si="1"/>
        <v>89.04109589</v>
      </c>
      <c r="J10" s="97">
        <f t="shared" si="2"/>
        <v>100</v>
      </c>
    </row>
    <row r="11">
      <c r="A11" s="98" t="s">
        <v>21</v>
      </c>
      <c r="B11" s="99" t="s">
        <v>66</v>
      </c>
      <c r="C11" s="6"/>
      <c r="D11" s="100">
        <f t="shared" ref="D11:H11" si="3">D8+D9+D10</f>
        <v>394</v>
      </c>
      <c r="E11" s="100">
        <f t="shared" si="3"/>
        <v>10</v>
      </c>
      <c r="F11" s="100">
        <f t="shared" si="3"/>
        <v>83</v>
      </c>
      <c r="G11" s="100">
        <f t="shared" si="3"/>
        <v>182</v>
      </c>
      <c r="H11" s="100">
        <f t="shared" si="3"/>
        <v>119</v>
      </c>
      <c r="I11" s="90">
        <f t="shared" si="1"/>
        <v>76.39593909</v>
      </c>
      <c r="J11" s="90">
        <f t="shared" si="2"/>
        <v>97.46192893</v>
      </c>
    </row>
    <row r="12">
      <c r="A12" s="101" t="s">
        <v>71</v>
      </c>
      <c r="B12" s="40" t="s">
        <v>72</v>
      </c>
      <c r="C12" s="40" t="s">
        <v>73</v>
      </c>
      <c r="D12" s="102">
        <v>52.0</v>
      </c>
      <c r="E12" s="102">
        <v>0.0</v>
      </c>
      <c r="F12" s="102">
        <v>34.0</v>
      </c>
      <c r="G12" s="102">
        <v>17.0</v>
      </c>
      <c r="H12" s="102">
        <v>1.0</v>
      </c>
      <c r="I12" s="85">
        <f t="shared" si="1"/>
        <v>34.61538462</v>
      </c>
      <c r="J12" s="85">
        <f t="shared" si="2"/>
        <v>100</v>
      </c>
    </row>
    <row r="13">
      <c r="A13" s="101" t="s">
        <v>74</v>
      </c>
      <c r="B13" s="40" t="s">
        <v>75</v>
      </c>
      <c r="C13" s="40" t="s">
        <v>73</v>
      </c>
      <c r="D13" s="102">
        <v>176.0</v>
      </c>
      <c r="E13" s="102">
        <v>0.0</v>
      </c>
      <c r="F13" s="102">
        <v>109.0</v>
      </c>
      <c r="G13" s="102">
        <v>60.0</v>
      </c>
      <c r="H13" s="102">
        <v>7.0</v>
      </c>
      <c r="I13" s="85">
        <f t="shared" si="1"/>
        <v>38.06818182</v>
      </c>
      <c r="J13" s="85">
        <f t="shared" si="2"/>
        <v>100</v>
      </c>
    </row>
    <row r="14">
      <c r="A14" s="103" t="s">
        <v>76</v>
      </c>
      <c r="B14" s="104" t="s">
        <v>77</v>
      </c>
      <c r="C14" s="104" t="s">
        <v>73</v>
      </c>
      <c r="D14" s="84">
        <v>100.0</v>
      </c>
      <c r="E14" s="84">
        <v>0.0</v>
      </c>
      <c r="F14" s="84">
        <v>67.0</v>
      </c>
      <c r="G14" s="84">
        <v>30.0</v>
      </c>
      <c r="H14" s="84">
        <v>3.0</v>
      </c>
      <c r="I14" s="85">
        <f t="shared" si="1"/>
        <v>33</v>
      </c>
      <c r="J14" s="85">
        <f t="shared" si="2"/>
        <v>100</v>
      </c>
    </row>
    <row r="15">
      <c r="A15" s="105" t="s">
        <v>21</v>
      </c>
      <c r="B15" s="106" t="s">
        <v>73</v>
      </c>
      <c r="C15" s="6"/>
      <c r="D15" s="107">
        <v>328.0</v>
      </c>
      <c r="E15" s="107">
        <v>0.0</v>
      </c>
      <c r="F15" s="107">
        <v>210.0</v>
      </c>
      <c r="G15" s="107">
        <v>107.0</v>
      </c>
      <c r="H15" s="107">
        <v>11.0</v>
      </c>
      <c r="I15" s="90">
        <f t="shared" si="1"/>
        <v>35.97560976</v>
      </c>
      <c r="J15" s="90">
        <f t="shared" si="2"/>
        <v>100</v>
      </c>
    </row>
    <row r="16">
      <c r="A16" s="108" t="s">
        <v>78</v>
      </c>
      <c r="B16" s="109" t="s">
        <v>79</v>
      </c>
      <c r="C16" s="79" t="s">
        <v>80</v>
      </c>
      <c r="D16" s="42">
        <v>273.0</v>
      </c>
      <c r="E16" s="79">
        <v>0.0</v>
      </c>
      <c r="F16" s="42">
        <v>144.0</v>
      </c>
      <c r="G16" s="42">
        <v>111.0</v>
      </c>
      <c r="H16" s="42">
        <v>18.0</v>
      </c>
      <c r="I16" s="85">
        <f t="shared" si="1"/>
        <v>47.25274725</v>
      </c>
      <c r="J16" s="85">
        <f t="shared" si="2"/>
        <v>100</v>
      </c>
    </row>
    <row r="17">
      <c r="A17" s="39">
        <v>18.15</v>
      </c>
      <c r="B17" s="7"/>
      <c r="C17" s="79" t="s">
        <v>81</v>
      </c>
      <c r="D17" s="79">
        <f>E17+F17+G17+H17</f>
        <v>40</v>
      </c>
      <c r="E17" s="79">
        <v>0.0</v>
      </c>
      <c r="F17" s="79">
        <v>22.0</v>
      </c>
      <c r="G17" s="79">
        <v>13.0</v>
      </c>
      <c r="H17" s="79">
        <v>5.0</v>
      </c>
      <c r="I17" s="110">
        <f t="shared" si="1"/>
        <v>45</v>
      </c>
      <c r="J17" s="110">
        <f t="shared" si="2"/>
        <v>100</v>
      </c>
    </row>
    <row r="18">
      <c r="A18" s="111" t="s">
        <v>21</v>
      </c>
      <c r="B18" s="112" t="s">
        <v>79</v>
      </c>
      <c r="C18" s="6"/>
      <c r="D18" s="113">
        <f t="shared" ref="D18:H18" si="4">D16+D17</f>
        <v>313</v>
      </c>
      <c r="E18" s="113">
        <f t="shared" si="4"/>
        <v>0</v>
      </c>
      <c r="F18" s="113">
        <f t="shared" si="4"/>
        <v>166</v>
      </c>
      <c r="G18" s="113">
        <f t="shared" si="4"/>
        <v>124</v>
      </c>
      <c r="H18" s="113">
        <f t="shared" si="4"/>
        <v>23</v>
      </c>
      <c r="I18" s="114">
        <f t="shared" si="1"/>
        <v>46.96485623</v>
      </c>
      <c r="J18" s="114">
        <f t="shared" si="2"/>
        <v>100</v>
      </c>
    </row>
    <row r="19">
      <c r="A19" s="115" t="s">
        <v>21</v>
      </c>
      <c r="B19" s="116" t="s">
        <v>82</v>
      </c>
      <c r="C19" s="6"/>
      <c r="D19" s="117">
        <f t="shared" ref="D19:H19" si="5">D18+D15+D11+D7</f>
        <v>1253</v>
      </c>
      <c r="E19" s="117">
        <f t="shared" si="5"/>
        <v>12</v>
      </c>
      <c r="F19" s="117">
        <f t="shared" si="5"/>
        <v>507</v>
      </c>
      <c r="G19" s="117">
        <f t="shared" si="5"/>
        <v>530</v>
      </c>
      <c r="H19" s="117">
        <f t="shared" si="5"/>
        <v>204</v>
      </c>
      <c r="I19" s="110">
        <f t="shared" si="1"/>
        <v>58.57940942</v>
      </c>
      <c r="J19" s="110">
        <f t="shared" si="2"/>
        <v>99.04229848</v>
      </c>
    </row>
    <row r="20">
      <c r="A20" s="58"/>
      <c r="B20" s="58"/>
      <c r="C20" s="58"/>
      <c r="D20" s="58"/>
      <c r="E20" s="58"/>
      <c r="F20" s="58"/>
      <c r="G20" s="58"/>
      <c r="H20" s="58"/>
      <c r="I20" s="58"/>
      <c r="J20" s="58"/>
    </row>
  </sheetData>
  <mergeCells count="14">
    <mergeCell ref="B5:B6"/>
    <mergeCell ref="B8:B10"/>
    <mergeCell ref="B11:C11"/>
    <mergeCell ref="B15:C15"/>
    <mergeCell ref="B16:B17"/>
    <mergeCell ref="B18:C18"/>
    <mergeCell ref="B19:C19"/>
    <mergeCell ref="A1:J2"/>
    <mergeCell ref="A3:A4"/>
    <mergeCell ref="B3:B4"/>
    <mergeCell ref="C3:C4"/>
    <mergeCell ref="D3:D4"/>
    <mergeCell ref="E3:J3"/>
    <mergeCell ref="B7:C7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2.63"/>
    <col customWidth="1" min="2" max="2" width="13.88"/>
    <col customWidth="1" min="3" max="3" width="18.25"/>
  </cols>
  <sheetData>
    <row r="1">
      <c r="A1" s="75" t="s">
        <v>0</v>
      </c>
      <c r="K1" s="74"/>
    </row>
    <row r="2">
      <c r="K2" s="74"/>
    </row>
    <row r="3">
      <c r="A3" s="118" t="s">
        <v>1</v>
      </c>
      <c r="B3" s="118" t="s">
        <v>2</v>
      </c>
      <c r="C3" s="118" t="s">
        <v>3</v>
      </c>
      <c r="D3" s="119" t="s">
        <v>4</v>
      </c>
      <c r="E3" s="120" t="s">
        <v>5</v>
      </c>
      <c r="F3" s="5"/>
      <c r="G3" s="5"/>
      <c r="H3" s="5"/>
      <c r="I3" s="5"/>
      <c r="J3" s="6"/>
      <c r="K3" s="74"/>
    </row>
    <row r="4">
      <c r="A4" s="7"/>
      <c r="B4" s="7"/>
      <c r="C4" s="7"/>
      <c r="D4" s="7"/>
      <c r="E4" s="121" t="s">
        <v>6</v>
      </c>
      <c r="F4" s="121" t="s">
        <v>7</v>
      </c>
      <c r="G4" s="121" t="s">
        <v>8</v>
      </c>
      <c r="H4" s="121" t="s">
        <v>9</v>
      </c>
      <c r="I4" s="9" t="s">
        <v>43</v>
      </c>
      <c r="J4" s="122" t="s">
        <v>11</v>
      </c>
      <c r="K4" s="74"/>
    </row>
    <row r="5">
      <c r="A5" s="123"/>
      <c r="B5" s="124" t="s">
        <v>83</v>
      </c>
      <c r="C5" s="123"/>
      <c r="D5" s="40">
        <v>0.0</v>
      </c>
      <c r="E5" s="40">
        <v>0.0</v>
      </c>
      <c r="F5" s="40"/>
      <c r="G5" s="40"/>
      <c r="H5" s="40"/>
      <c r="I5" s="79" t="str">
        <f t="shared" ref="I5:I8" si="1">(G5+H5)*100/D5</f>
        <v>#DIV/0!</v>
      </c>
      <c r="J5" s="79" t="str">
        <f t="shared" ref="J5:J15" si="2">(F5+G5+H5)*100/D5</f>
        <v>#DIV/0!</v>
      </c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</row>
    <row r="6">
      <c r="A6" s="123" t="s">
        <v>84</v>
      </c>
      <c r="B6" s="7"/>
      <c r="C6" s="40" t="s">
        <v>85</v>
      </c>
      <c r="D6" s="40">
        <v>70.0</v>
      </c>
      <c r="E6" s="40">
        <v>0.0</v>
      </c>
      <c r="F6" s="40">
        <v>28.0</v>
      </c>
      <c r="G6" s="40">
        <v>34.0</v>
      </c>
      <c r="H6" s="40">
        <v>8.0</v>
      </c>
      <c r="I6" s="79">
        <f t="shared" si="1"/>
        <v>60</v>
      </c>
      <c r="J6" s="79">
        <f t="shared" si="2"/>
        <v>100</v>
      </c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</row>
    <row r="7">
      <c r="A7" s="125" t="s">
        <v>21</v>
      </c>
      <c r="B7" s="99" t="s">
        <v>83</v>
      </c>
      <c r="C7" s="6"/>
      <c r="D7" s="126">
        <v>155.0</v>
      </c>
      <c r="E7" s="126">
        <v>0.0</v>
      </c>
      <c r="F7" s="126"/>
      <c r="G7" s="126"/>
      <c r="H7" s="126"/>
      <c r="I7" s="79">
        <f t="shared" si="1"/>
        <v>0</v>
      </c>
      <c r="J7" s="127">
        <f t="shared" si="2"/>
        <v>0</v>
      </c>
      <c r="K7" s="58"/>
    </row>
    <row r="8">
      <c r="A8" s="123" t="s">
        <v>86</v>
      </c>
      <c r="B8" s="128" t="s">
        <v>87</v>
      </c>
      <c r="C8" s="40" t="s">
        <v>88</v>
      </c>
      <c r="D8" s="40">
        <v>147.0</v>
      </c>
      <c r="E8" s="40">
        <v>6.0</v>
      </c>
      <c r="F8" s="40">
        <v>102.0</v>
      </c>
      <c r="G8" s="40">
        <v>36.0</v>
      </c>
      <c r="H8" s="40">
        <v>3.0</v>
      </c>
      <c r="I8" s="79">
        <f t="shared" si="1"/>
        <v>26.53061224</v>
      </c>
      <c r="J8" s="79">
        <f t="shared" si="2"/>
        <v>95.91836735</v>
      </c>
      <c r="K8" s="58"/>
    </row>
    <row r="9">
      <c r="A9" s="123" t="s">
        <v>89</v>
      </c>
      <c r="B9" s="7"/>
      <c r="C9" s="40" t="s">
        <v>90</v>
      </c>
      <c r="D9" s="40">
        <v>125.0</v>
      </c>
      <c r="E9" s="40">
        <v>24.0</v>
      </c>
      <c r="F9" s="40">
        <v>67.0</v>
      </c>
      <c r="G9" s="40">
        <v>32.0</v>
      </c>
      <c r="H9" s="40">
        <v>2.0</v>
      </c>
      <c r="I9" s="79">
        <v>27.2</v>
      </c>
      <c r="J9" s="79">
        <f t="shared" si="2"/>
        <v>80.8</v>
      </c>
      <c r="K9" s="58"/>
    </row>
    <row r="10">
      <c r="A10" s="129"/>
      <c r="B10" s="130" t="s">
        <v>87</v>
      </c>
      <c r="C10" s="6"/>
      <c r="D10" s="131">
        <f t="shared" ref="D10:H10" si="3">D8+D9</f>
        <v>272</v>
      </c>
      <c r="E10" s="131">
        <f t="shared" si="3"/>
        <v>30</v>
      </c>
      <c r="F10" s="131">
        <f t="shared" si="3"/>
        <v>169</v>
      </c>
      <c r="G10" s="131">
        <f t="shared" si="3"/>
        <v>68</v>
      </c>
      <c r="H10" s="131">
        <f t="shared" si="3"/>
        <v>5</v>
      </c>
      <c r="I10" s="132">
        <f t="shared" ref="I10:I15" si="4">(G10+H10)*100/D10</f>
        <v>26.83823529</v>
      </c>
      <c r="J10" s="132">
        <f t="shared" si="2"/>
        <v>88.97058824</v>
      </c>
      <c r="K10" s="58"/>
    </row>
    <row r="11">
      <c r="A11" s="133" t="s">
        <v>91</v>
      </c>
      <c r="B11" s="134" t="s">
        <v>92</v>
      </c>
      <c r="C11" s="135" t="s">
        <v>93</v>
      </c>
      <c r="D11" s="135">
        <v>120.0</v>
      </c>
      <c r="E11" s="135">
        <v>0.0</v>
      </c>
      <c r="F11" s="135">
        <v>71.0</v>
      </c>
      <c r="G11" s="135">
        <v>44.0</v>
      </c>
      <c r="H11" s="135">
        <v>5.0</v>
      </c>
      <c r="I11" s="42">
        <f t="shared" si="4"/>
        <v>40.83333333</v>
      </c>
      <c r="J11" s="42">
        <f t="shared" si="2"/>
        <v>100</v>
      </c>
      <c r="K11" s="58"/>
    </row>
    <row r="12">
      <c r="A12" s="136" t="s">
        <v>94</v>
      </c>
      <c r="B12" s="95"/>
      <c r="C12" s="135" t="s">
        <v>90</v>
      </c>
      <c r="D12" s="135">
        <v>102.0</v>
      </c>
      <c r="E12" s="135">
        <v>10.0</v>
      </c>
      <c r="F12" s="135">
        <v>50.0</v>
      </c>
      <c r="G12" s="135">
        <v>28.0</v>
      </c>
      <c r="H12" s="135">
        <v>14.0</v>
      </c>
      <c r="I12" s="42">
        <f t="shared" si="4"/>
        <v>41.17647059</v>
      </c>
      <c r="J12" s="42">
        <f t="shared" si="2"/>
        <v>90.19607843</v>
      </c>
      <c r="K12" s="58"/>
    </row>
    <row r="13">
      <c r="A13" s="136" t="s">
        <v>95</v>
      </c>
      <c r="B13" s="7"/>
      <c r="C13" s="135" t="s">
        <v>96</v>
      </c>
      <c r="D13" s="135">
        <v>75.0</v>
      </c>
      <c r="E13" s="135">
        <v>0.0</v>
      </c>
      <c r="F13" s="135">
        <v>40.0</v>
      </c>
      <c r="G13" s="135">
        <v>20.0</v>
      </c>
      <c r="H13" s="135">
        <v>6.0</v>
      </c>
      <c r="I13" s="42">
        <f t="shared" si="4"/>
        <v>34.66666667</v>
      </c>
      <c r="J13" s="42">
        <f t="shared" si="2"/>
        <v>88</v>
      </c>
      <c r="K13" s="58"/>
    </row>
    <row r="14">
      <c r="A14" s="137" t="s">
        <v>21</v>
      </c>
      <c r="B14" s="138" t="s">
        <v>92</v>
      </c>
      <c r="C14" s="6"/>
      <c r="D14" s="139">
        <f t="shared" ref="D14:H14" si="5">D11+D12+D13</f>
        <v>297</v>
      </c>
      <c r="E14" s="139">
        <f t="shared" si="5"/>
        <v>10</v>
      </c>
      <c r="F14" s="139">
        <f t="shared" si="5"/>
        <v>161</v>
      </c>
      <c r="G14" s="139">
        <f t="shared" si="5"/>
        <v>92</v>
      </c>
      <c r="H14" s="139">
        <f t="shared" si="5"/>
        <v>25</v>
      </c>
      <c r="I14" s="140">
        <f t="shared" si="4"/>
        <v>39.39393939</v>
      </c>
      <c r="J14" s="140">
        <f t="shared" si="2"/>
        <v>93.6026936</v>
      </c>
      <c r="K14" s="58"/>
    </row>
    <row r="15">
      <c r="A15" s="141" t="s">
        <v>97</v>
      </c>
      <c r="B15" s="142" t="s">
        <v>98</v>
      </c>
      <c r="C15" s="135" t="s">
        <v>96</v>
      </c>
      <c r="D15" s="135">
        <v>197.0</v>
      </c>
      <c r="E15" s="135">
        <v>4.0</v>
      </c>
      <c r="F15" s="135">
        <v>109.0</v>
      </c>
      <c r="G15" s="135">
        <v>76.0</v>
      </c>
      <c r="H15" s="135">
        <v>8.0</v>
      </c>
      <c r="I15" s="42">
        <f t="shared" si="4"/>
        <v>42.63959391</v>
      </c>
      <c r="J15" s="42">
        <f t="shared" si="2"/>
        <v>97.96954315</v>
      </c>
      <c r="K15" s="58"/>
    </row>
    <row r="16">
      <c r="A16" s="143"/>
      <c r="B16" s="144" t="s">
        <v>99</v>
      </c>
      <c r="C16" s="93"/>
      <c r="D16" s="145">
        <v>0.0</v>
      </c>
      <c r="E16" s="145">
        <v>0.0</v>
      </c>
      <c r="F16" s="145"/>
      <c r="G16" s="145"/>
      <c r="H16" s="145">
        <v>0.0</v>
      </c>
      <c r="I16" s="146">
        <v>0.0</v>
      </c>
      <c r="J16" s="146">
        <v>0.0</v>
      </c>
      <c r="K16" s="58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</row>
    <row r="17">
      <c r="A17" s="141" t="s">
        <v>100</v>
      </c>
      <c r="B17" s="95"/>
      <c r="C17" s="84" t="s">
        <v>101</v>
      </c>
      <c r="D17" s="135">
        <v>71.0</v>
      </c>
      <c r="E17" s="135">
        <v>2.0</v>
      </c>
      <c r="F17" s="135">
        <v>54.0</v>
      </c>
      <c r="G17" s="135">
        <v>15.0</v>
      </c>
      <c r="H17" s="135">
        <v>0.0</v>
      </c>
      <c r="I17" s="42">
        <f t="shared" ref="I17:I34" si="6">(G17+H17)*100/D17</f>
        <v>21.12676056</v>
      </c>
      <c r="J17" s="42">
        <f t="shared" ref="J17:J34" si="7">(F17+G17+H17)*100/D17</f>
        <v>97.18309859</v>
      </c>
      <c r="K17" s="58"/>
    </row>
    <row r="18">
      <c r="A18" s="147" t="s">
        <v>102</v>
      </c>
      <c r="B18" s="7"/>
      <c r="C18" s="135" t="s">
        <v>103</v>
      </c>
      <c r="D18" s="135">
        <v>201.0</v>
      </c>
      <c r="E18" s="135">
        <v>23.0</v>
      </c>
      <c r="F18" s="135">
        <v>120.0</v>
      </c>
      <c r="G18" s="135">
        <v>56.0</v>
      </c>
      <c r="H18" s="135">
        <v>2.0</v>
      </c>
      <c r="I18" s="42">
        <f t="shared" si="6"/>
        <v>28.85572139</v>
      </c>
      <c r="J18" s="42">
        <f t="shared" si="7"/>
        <v>88.55721393</v>
      </c>
      <c r="K18" s="58"/>
    </row>
    <row r="19">
      <c r="A19" s="137" t="s">
        <v>21</v>
      </c>
      <c r="B19" s="138" t="s">
        <v>99</v>
      </c>
      <c r="C19" s="6"/>
      <c r="D19" s="139">
        <f t="shared" ref="D19:H19" si="8">D16+D17+D18</f>
        <v>272</v>
      </c>
      <c r="E19" s="139">
        <f t="shared" si="8"/>
        <v>25</v>
      </c>
      <c r="F19" s="139">
        <f t="shared" si="8"/>
        <v>174</v>
      </c>
      <c r="G19" s="139">
        <f t="shared" si="8"/>
        <v>71</v>
      </c>
      <c r="H19" s="139">
        <f t="shared" si="8"/>
        <v>2</v>
      </c>
      <c r="I19" s="140">
        <f t="shared" si="6"/>
        <v>26.83823529</v>
      </c>
      <c r="J19" s="140">
        <f t="shared" si="7"/>
        <v>90.80882353</v>
      </c>
      <c r="K19" s="58"/>
    </row>
    <row r="20">
      <c r="A20" s="143"/>
      <c r="B20" s="144" t="s">
        <v>104</v>
      </c>
      <c r="C20" s="148"/>
      <c r="D20" s="145">
        <f>E20+F20+G20+H20</f>
        <v>0</v>
      </c>
      <c r="E20" s="145">
        <v>0.0</v>
      </c>
      <c r="F20" s="145"/>
      <c r="G20" s="145"/>
      <c r="H20" s="145">
        <v>0.0</v>
      </c>
      <c r="I20" s="146" t="str">
        <f t="shared" si="6"/>
        <v>#DIV/0!</v>
      </c>
      <c r="J20" s="146" t="str">
        <f t="shared" si="7"/>
        <v>#DIV/0!</v>
      </c>
      <c r="K20" s="58"/>
    </row>
    <row r="21">
      <c r="A21" s="136" t="s">
        <v>105</v>
      </c>
      <c r="B21" s="7"/>
      <c r="C21" s="135" t="s">
        <v>106</v>
      </c>
      <c r="D21" s="135">
        <v>215.0</v>
      </c>
      <c r="E21" s="145"/>
      <c r="F21" s="135">
        <v>137.0</v>
      </c>
      <c r="G21" s="135">
        <v>65.0</v>
      </c>
      <c r="H21" s="135">
        <v>13.0</v>
      </c>
      <c r="I21" s="42">
        <f t="shared" si="6"/>
        <v>36.27906977</v>
      </c>
      <c r="J21" s="42">
        <f t="shared" si="7"/>
        <v>100</v>
      </c>
      <c r="K21" s="58"/>
    </row>
    <row r="22">
      <c r="A22" s="125" t="s">
        <v>21</v>
      </c>
      <c r="B22" s="99" t="s">
        <v>104</v>
      </c>
      <c r="C22" s="6"/>
      <c r="D22" s="126">
        <v>239.0</v>
      </c>
      <c r="E22" s="126"/>
      <c r="F22" s="126"/>
      <c r="G22" s="126"/>
      <c r="H22" s="126">
        <v>0.0</v>
      </c>
      <c r="I22" s="149">
        <f t="shared" si="6"/>
        <v>0</v>
      </c>
      <c r="J22" s="149">
        <f t="shared" si="7"/>
        <v>0</v>
      </c>
      <c r="K22" s="150"/>
    </row>
    <row r="23">
      <c r="A23" s="151"/>
      <c r="B23" s="92" t="s">
        <v>107</v>
      </c>
      <c r="C23" s="10"/>
      <c r="D23" s="40"/>
      <c r="E23" s="40"/>
      <c r="F23" s="40"/>
      <c r="G23" s="40"/>
      <c r="H23" s="40"/>
      <c r="I23" s="79" t="str">
        <f t="shared" si="6"/>
        <v>#DIV/0!</v>
      </c>
      <c r="J23" s="79" t="str">
        <f t="shared" si="7"/>
        <v>#DIV/0!</v>
      </c>
      <c r="K23" s="58"/>
    </row>
    <row r="24">
      <c r="A24" s="101" t="s">
        <v>108</v>
      </c>
      <c r="B24" s="7"/>
      <c r="C24" s="10" t="s">
        <v>106</v>
      </c>
      <c r="D24" s="40">
        <v>150.0</v>
      </c>
      <c r="E24" s="40">
        <v>1.0</v>
      </c>
      <c r="F24" s="40">
        <v>91.0</v>
      </c>
      <c r="G24" s="40">
        <v>47.0</v>
      </c>
      <c r="H24" s="40">
        <v>11.0</v>
      </c>
      <c r="I24" s="79">
        <f t="shared" si="6"/>
        <v>38.66666667</v>
      </c>
      <c r="J24" s="79">
        <f t="shared" si="7"/>
        <v>99.33333333</v>
      </c>
      <c r="K24" s="58"/>
    </row>
    <row r="25">
      <c r="A25" s="125" t="s">
        <v>21</v>
      </c>
      <c r="B25" s="99" t="s">
        <v>107</v>
      </c>
      <c r="C25" s="6"/>
      <c r="D25" s="126">
        <v>322.0</v>
      </c>
      <c r="E25" s="126"/>
      <c r="F25" s="126"/>
      <c r="G25" s="126"/>
      <c r="H25" s="126"/>
      <c r="I25" s="127">
        <f t="shared" si="6"/>
        <v>0</v>
      </c>
      <c r="J25" s="127">
        <f t="shared" si="7"/>
        <v>0</v>
      </c>
      <c r="K25" s="58"/>
    </row>
    <row r="26">
      <c r="A26" s="152"/>
      <c r="B26" s="92" t="s">
        <v>109</v>
      </c>
      <c r="C26" s="40"/>
      <c r="D26" s="40">
        <v>0.0</v>
      </c>
      <c r="E26" s="40"/>
      <c r="F26" s="40"/>
      <c r="G26" s="40"/>
      <c r="H26" s="40">
        <v>0.0</v>
      </c>
      <c r="I26" s="79" t="str">
        <f t="shared" si="6"/>
        <v>#DIV/0!</v>
      </c>
      <c r="J26" s="79" t="str">
        <f t="shared" si="7"/>
        <v>#DIV/0!</v>
      </c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>
      <c r="A27" s="91" t="s">
        <v>110</v>
      </c>
      <c r="B27" s="7"/>
      <c r="C27" s="40" t="s">
        <v>111</v>
      </c>
      <c r="D27" s="40">
        <f>E27+F27+G27+H27</f>
        <v>248</v>
      </c>
      <c r="E27" s="40">
        <v>4.0</v>
      </c>
      <c r="F27" s="40">
        <v>216.0</v>
      </c>
      <c r="G27" s="40">
        <v>26.0</v>
      </c>
      <c r="H27" s="40">
        <v>2.0</v>
      </c>
      <c r="I27" s="79">
        <f t="shared" si="6"/>
        <v>11.29032258</v>
      </c>
      <c r="J27" s="79">
        <f t="shared" si="7"/>
        <v>98.38709677</v>
      </c>
      <c r="K27" s="58"/>
    </row>
    <row r="28">
      <c r="A28" s="125" t="s">
        <v>21</v>
      </c>
      <c r="B28" s="99" t="s">
        <v>109</v>
      </c>
      <c r="C28" s="6"/>
      <c r="D28" s="126">
        <f>D26+D27</f>
        <v>248</v>
      </c>
      <c r="E28" s="126"/>
      <c r="F28" s="126"/>
      <c r="G28" s="126"/>
      <c r="H28" s="126">
        <v>0.0</v>
      </c>
      <c r="I28" s="127">
        <f t="shared" si="6"/>
        <v>0</v>
      </c>
      <c r="J28" s="127">
        <f t="shared" si="7"/>
        <v>0</v>
      </c>
      <c r="K28" s="58"/>
    </row>
    <row r="29">
      <c r="A29" s="153"/>
      <c r="B29" s="154" t="s">
        <v>112</v>
      </c>
      <c r="C29" s="155"/>
      <c r="D29" s="8"/>
      <c r="E29" s="8"/>
      <c r="F29" s="8"/>
      <c r="G29" s="8"/>
      <c r="H29" s="8"/>
      <c r="I29" s="79" t="str">
        <f t="shared" si="6"/>
        <v>#DIV/0!</v>
      </c>
      <c r="J29" s="79" t="str">
        <f t="shared" si="7"/>
        <v>#DIV/0!</v>
      </c>
      <c r="K29" s="58"/>
    </row>
    <row r="30">
      <c r="A30" s="156" t="s">
        <v>113</v>
      </c>
      <c r="B30" s="7"/>
      <c r="C30" s="8" t="s">
        <v>114</v>
      </c>
      <c r="D30" s="8">
        <v>90.0</v>
      </c>
      <c r="E30" s="157"/>
      <c r="F30" s="8">
        <v>2.0</v>
      </c>
      <c r="G30" s="8">
        <v>39.0</v>
      </c>
      <c r="H30" s="8">
        <v>49.0</v>
      </c>
      <c r="I30" s="79">
        <f t="shared" si="6"/>
        <v>97.77777778</v>
      </c>
      <c r="J30" s="79">
        <f t="shared" si="7"/>
        <v>100</v>
      </c>
      <c r="K30" s="58"/>
    </row>
    <row r="31">
      <c r="A31" s="158" t="s">
        <v>21</v>
      </c>
      <c r="B31" s="159" t="s">
        <v>112</v>
      </c>
      <c r="C31" s="6"/>
      <c r="D31" s="54">
        <v>96.0</v>
      </c>
      <c r="E31" s="54">
        <v>0.0</v>
      </c>
      <c r="F31" s="54"/>
      <c r="G31" s="54"/>
      <c r="H31" s="54"/>
      <c r="I31" s="127">
        <f t="shared" si="6"/>
        <v>0</v>
      </c>
      <c r="J31" s="127">
        <f t="shared" si="7"/>
        <v>0</v>
      </c>
      <c r="K31" s="58"/>
    </row>
    <row r="32">
      <c r="A32" s="39" t="s">
        <v>115</v>
      </c>
      <c r="B32" s="154" t="s">
        <v>116</v>
      </c>
      <c r="C32" s="160" t="s">
        <v>117</v>
      </c>
      <c r="D32" s="8">
        <f t="shared" ref="D32:D33" si="9">E32+F32+G32+H32</f>
        <v>171</v>
      </c>
      <c r="E32" s="8">
        <v>52.0</v>
      </c>
      <c r="F32" s="8">
        <v>69.0</v>
      </c>
      <c r="G32" s="8">
        <v>42.0</v>
      </c>
      <c r="H32" s="8">
        <v>8.0</v>
      </c>
      <c r="I32" s="79">
        <f t="shared" si="6"/>
        <v>29.23976608</v>
      </c>
      <c r="J32" s="79">
        <f t="shared" si="7"/>
        <v>69.59064327</v>
      </c>
      <c r="K32" s="58"/>
    </row>
    <row r="33">
      <c r="A33" s="39">
        <v>3.0</v>
      </c>
      <c r="B33" s="7"/>
      <c r="C33" s="160" t="s">
        <v>118</v>
      </c>
      <c r="D33" s="8">
        <f t="shared" si="9"/>
        <v>30</v>
      </c>
      <c r="E33" s="8">
        <v>0.0</v>
      </c>
      <c r="F33" s="8">
        <v>22.0</v>
      </c>
      <c r="G33" s="8">
        <v>8.0</v>
      </c>
      <c r="H33" s="8">
        <v>0.0</v>
      </c>
      <c r="I33" s="79">
        <f t="shared" si="6"/>
        <v>26.66666667</v>
      </c>
      <c r="J33" s="79">
        <f t="shared" si="7"/>
        <v>100</v>
      </c>
      <c r="K33" s="58"/>
    </row>
    <row r="34">
      <c r="A34" s="161" t="s">
        <v>21</v>
      </c>
      <c r="B34" s="162" t="s">
        <v>119</v>
      </c>
      <c r="C34" s="6"/>
      <c r="D34" s="54">
        <f>D7+D10+D14+D19+D22+D25+D28+D31+D32</f>
        <v>2072</v>
      </c>
      <c r="E34" s="127">
        <v>170.0</v>
      </c>
      <c r="F34" s="127">
        <v>1330.0</v>
      </c>
      <c r="G34" s="127">
        <f t="shared" ref="G34:H34" si="10">G32+G31+G28+G25+G22+G19+G14+G10+G7</f>
        <v>273</v>
      </c>
      <c r="H34" s="127">
        <f t="shared" si="10"/>
        <v>40</v>
      </c>
      <c r="I34" s="127">
        <f t="shared" si="6"/>
        <v>15.10617761</v>
      </c>
      <c r="J34" s="127">
        <f t="shared" si="7"/>
        <v>79.2953668</v>
      </c>
      <c r="K34" s="58"/>
    </row>
    <row r="35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58"/>
    </row>
    <row r="36">
      <c r="A36" s="58"/>
      <c r="B36" s="58"/>
      <c r="C36" s="58"/>
      <c r="D36" s="74"/>
      <c r="E36" s="58"/>
      <c r="F36" s="58"/>
      <c r="G36" s="58"/>
      <c r="H36" s="58"/>
      <c r="I36" s="58"/>
      <c r="J36" s="58"/>
      <c r="K36" s="58"/>
    </row>
    <row r="37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</row>
    <row r="38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</row>
    <row r="39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</row>
    <row r="40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</row>
    <row r="41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</row>
    <row r="42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</row>
    <row r="43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</row>
    <row r="44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</row>
    <row r="45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</row>
    <row r="46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</row>
  </sheetData>
  <mergeCells count="24">
    <mergeCell ref="A1:J2"/>
    <mergeCell ref="A3:A4"/>
    <mergeCell ref="B3:B4"/>
    <mergeCell ref="C3:C4"/>
    <mergeCell ref="D3:D4"/>
    <mergeCell ref="E3:J3"/>
    <mergeCell ref="B7:C7"/>
    <mergeCell ref="B5:B6"/>
    <mergeCell ref="B8:B9"/>
    <mergeCell ref="B10:C10"/>
    <mergeCell ref="B11:B13"/>
    <mergeCell ref="B14:C14"/>
    <mergeCell ref="B16:B18"/>
    <mergeCell ref="B19:C19"/>
    <mergeCell ref="B29:B30"/>
    <mergeCell ref="B32:B33"/>
    <mergeCell ref="B20:B21"/>
    <mergeCell ref="B22:C22"/>
    <mergeCell ref="B23:B24"/>
    <mergeCell ref="B25:C25"/>
    <mergeCell ref="B26:B27"/>
    <mergeCell ref="B28:C28"/>
    <mergeCell ref="B31:C31"/>
    <mergeCell ref="B34:C34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30.88"/>
  </cols>
  <sheetData>
    <row r="1">
      <c r="A1" s="163" t="s">
        <v>0</v>
      </c>
    </row>
    <row r="3">
      <c r="A3" s="164" t="s">
        <v>1</v>
      </c>
      <c r="B3" s="164" t="s">
        <v>2</v>
      </c>
      <c r="C3" s="164" t="s">
        <v>3</v>
      </c>
      <c r="D3" s="165" t="s">
        <v>4</v>
      </c>
      <c r="E3" s="166" t="s">
        <v>5</v>
      </c>
      <c r="F3" s="5"/>
      <c r="G3" s="5"/>
      <c r="H3" s="5"/>
      <c r="I3" s="5"/>
      <c r="J3" s="6"/>
    </row>
    <row r="4">
      <c r="A4" s="7"/>
      <c r="B4" s="7"/>
      <c r="C4" s="7"/>
      <c r="D4" s="7"/>
      <c r="E4" s="167" t="s">
        <v>6</v>
      </c>
      <c r="F4" s="167" t="s">
        <v>7</v>
      </c>
      <c r="G4" s="167" t="s">
        <v>8</v>
      </c>
      <c r="H4" s="167" t="s">
        <v>9</v>
      </c>
      <c r="I4" s="168" t="s">
        <v>10</v>
      </c>
      <c r="J4" s="148" t="s">
        <v>11</v>
      </c>
    </row>
    <row r="5">
      <c r="A5" s="169"/>
      <c r="B5" s="170"/>
      <c r="C5" s="170"/>
      <c r="D5" s="170"/>
      <c r="E5" s="170"/>
      <c r="F5" s="170"/>
      <c r="G5" s="170"/>
      <c r="H5" s="170"/>
      <c r="I5" s="170"/>
      <c r="J5" s="171"/>
    </row>
    <row r="6">
      <c r="A6" s="172" t="s">
        <v>120</v>
      </c>
      <c r="B6" s="173" t="s">
        <v>121</v>
      </c>
      <c r="C6" s="173" t="s">
        <v>122</v>
      </c>
      <c r="D6" s="173">
        <v>26.0</v>
      </c>
      <c r="E6" s="173">
        <v>0.0</v>
      </c>
      <c r="F6" s="173"/>
      <c r="G6" s="173"/>
      <c r="H6" s="173"/>
      <c r="I6" s="174">
        <f t="shared" ref="I6:I8" si="1">(G6+H6)*100/D6</f>
        <v>0</v>
      </c>
      <c r="J6" s="174">
        <f t="shared" ref="J6:J8" si="2">(F6+G6+H6)*100/D6</f>
        <v>0</v>
      </c>
    </row>
    <row r="7">
      <c r="A7" s="172" t="s">
        <v>120</v>
      </c>
      <c r="B7" s="173" t="s">
        <v>123</v>
      </c>
      <c r="C7" s="173" t="s">
        <v>122</v>
      </c>
      <c r="D7" s="173">
        <v>26.0</v>
      </c>
      <c r="E7" s="173">
        <v>0.0</v>
      </c>
      <c r="F7" s="173"/>
      <c r="G7" s="173"/>
      <c r="H7" s="173"/>
      <c r="I7" s="174">
        <f t="shared" si="1"/>
        <v>0</v>
      </c>
      <c r="J7" s="174">
        <f t="shared" si="2"/>
        <v>0</v>
      </c>
    </row>
    <row r="8">
      <c r="A8" s="172" t="s">
        <v>120</v>
      </c>
      <c r="B8" s="173" t="s">
        <v>77</v>
      </c>
      <c r="C8" s="173" t="s">
        <v>124</v>
      </c>
      <c r="D8" s="173">
        <v>26.0</v>
      </c>
      <c r="E8" s="173">
        <v>0.0</v>
      </c>
      <c r="F8" s="173"/>
      <c r="G8" s="173"/>
      <c r="H8" s="173"/>
      <c r="I8" s="174">
        <f t="shared" si="1"/>
        <v>0</v>
      </c>
      <c r="J8" s="174">
        <f t="shared" si="2"/>
        <v>0</v>
      </c>
    </row>
    <row r="9">
      <c r="A9" s="172" t="s">
        <v>125</v>
      </c>
      <c r="B9" s="175" t="s">
        <v>126</v>
      </c>
      <c r="C9" s="173" t="s">
        <v>80</v>
      </c>
      <c r="D9" s="173">
        <v>26.0</v>
      </c>
      <c r="E9" s="173"/>
      <c r="F9" s="173"/>
      <c r="G9" s="173"/>
      <c r="H9" s="173"/>
      <c r="I9" s="174">
        <v>57.7</v>
      </c>
      <c r="J9" s="174">
        <v>100.0</v>
      </c>
    </row>
    <row r="10">
      <c r="A10" s="172" t="s">
        <v>120</v>
      </c>
      <c r="B10" s="173" t="s">
        <v>127</v>
      </c>
      <c r="C10" s="173" t="s">
        <v>124</v>
      </c>
      <c r="D10" s="173">
        <v>26.0</v>
      </c>
      <c r="E10" s="173">
        <v>0.0</v>
      </c>
      <c r="F10" s="173"/>
      <c r="G10" s="173"/>
      <c r="H10" s="173"/>
      <c r="I10" s="174">
        <f t="shared" ref="I10:I17" si="3">(G10+H10)*100/D10</f>
        <v>0</v>
      </c>
      <c r="J10" s="174">
        <f t="shared" ref="J10:J17" si="4">(F10+G10+H10)*100/D10</f>
        <v>0</v>
      </c>
    </row>
    <row r="11">
      <c r="A11" s="176" t="s">
        <v>120</v>
      </c>
      <c r="B11" s="175" t="s">
        <v>128</v>
      </c>
      <c r="C11" s="173" t="s">
        <v>129</v>
      </c>
      <c r="D11" s="173">
        <v>27.0</v>
      </c>
      <c r="E11" s="173">
        <v>9.0</v>
      </c>
      <c r="F11" s="173"/>
      <c r="G11" s="173"/>
      <c r="H11" s="173"/>
      <c r="I11" s="174">
        <f t="shared" si="3"/>
        <v>0</v>
      </c>
      <c r="J11" s="174">
        <f t="shared" si="4"/>
        <v>0</v>
      </c>
    </row>
    <row r="12">
      <c r="A12" s="172" t="s">
        <v>120</v>
      </c>
      <c r="B12" s="173" t="s">
        <v>130</v>
      </c>
      <c r="C12" s="173"/>
      <c r="D12" s="173">
        <v>27.0</v>
      </c>
      <c r="E12" s="173">
        <v>0.0</v>
      </c>
      <c r="F12" s="173"/>
      <c r="G12" s="173"/>
      <c r="H12" s="173"/>
      <c r="I12" s="174">
        <f t="shared" si="3"/>
        <v>0</v>
      </c>
      <c r="J12" s="174">
        <f t="shared" si="4"/>
        <v>0</v>
      </c>
    </row>
    <row r="13">
      <c r="A13" s="172" t="s">
        <v>120</v>
      </c>
      <c r="B13" s="173" t="s">
        <v>131</v>
      </c>
      <c r="C13" s="173"/>
      <c r="D13" s="173">
        <v>26.0</v>
      </c>
      <c r="E13" s="177"/>
      <c r="F13" s="173"/>
      <c r="G13" s="173"/>
      <c r="H13" s="173"/>
      <c r="I13" s="174">
        <f t="shared" si="3"/>
        <v>0</v>
      </c>
      <c r="J13" s="174">
        <f t="shared" si="4"/>
        <v>0</v>
      </c>
    </row>
    <row r="14">
      <c r="A14" s="172" t="s">
        <v>120</v>
      </c>
      <c r="B14" s="175"/>
      <c r="C14" s="178"/>
      <c r="D14" s="173"/>
      <c r="E14" s="173"/>
      <c r="F14" s="173"/>
      <c r="G14" s="173"/>
      <c r="H14" s="173"/>
      <c r="I14" s="174" t="str">
        <f t="shared" si="3"/>
        <v>#DIV/0!</v>
      </c>
      <c r="J14" s="174" t="str">
        <f t="shared" si="4"/>
        <v>#DIV/0!</v>
      </c>
    </row>
    <row r="15">
      <c r="A15" s="179" t="s">
        <v>120</v>
      </c>
      <c r="B15" s="178" t="s">
        <v>132</v>
      </c>
      <c r="C15" s="178"/>
      <c r="D15" s="178">
        <v>27.0</v>
      </c>
      <c r="E15" s="178">
        <v>1.0</v>
      </c>
      <c r="F15" s="178"/>
      <c r="G15" s="178"/>
      <c r="H15" s="178"/>
      <c r="I15" s="174">
        <f t="shared" si="3"/>
        <v>0</v>
      </c>
      <c r="J15" s="174">
        <f t="shared" si="4"/>
        <v>0</v>
      </c>
    </row>
    <row r="16">
      <c r="A16" s="179" t="s">
        <v>120</v>
      </c>
      <c r="B16" s="178" t="s">
        <v>133</v>
      </c>
      <c r="C16" s="178"/>
      <c r="D16" s="178">
        <v>27.0</v>
      </c>
      <c r="E16" s="178">
        <v>1.0</v>
      </c>
      <c r="F16" s="178"/>
      <c r="G16" s="178"/>
      <c r="H16" s="178"/>
      <c r="I16" s="174">
        <f t="shared" si="3"/>
        <v>0</v>
      </c>
      <c r="J16" s="174">
        <f t="shared" si="4"/>
        <v>0</v>
      </c>
    </row>
    <row r="17">
      <c r="A17" s="180" t="s">
        <v>21</v>
      </c>
      <c r="B17" s="181"/>
      <c r="C17" s="181"/>
      <c r="D17" s="182">
        <v>256.0</v>
      </c>
      <c r="E17" s="182">
        <v>37.0</v>
      </c>
      <c r="F17" s="182">
        <v>69.0</v>
      </c>
      <c r="G17" s="182">
        <v>89.0</v>
      </c>
      <c r="H17" s="182">
        <v>28.0</v>
      </c>
      <c r="I17" s="183">
        <f t="shared" si="3"/>
        <v>45.703125</v>
      </c>
      <c r="J17" s="183">
        <f t="shared" si="4"/>
        <v>72.65625</v>
      </c>
    </row>
  </sheetData>
  <mergeCells count="7">
    <mergeCell ref="A1:J2"/>
    <mergeCell ref="A3:A4"/>
    <mergeCell ref="B3:B4"/>
    <mergeCell ref="C3:C4"/>
    <mergeCell ref="D3:D4"/>
    <mergeCell ref="E3:J3"/>
    <mergeCell ref="A5:J5"/>
  </mergeCells>
  <drawing r:id="rId1"/>
</worksheet>
</file>